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7870" windowHeight="12420" activeTab="1"/>
  </bookViews>
  <sheets>
    <sheet name="Fournisseurs" sheetId="1" r:id="rId1"/>
    <sheet name="FDV" sheetId="2" r:id="rId2"/>
    <sheet name="Feuil2" sheetId="3" r:id="rId3"/>
    <sheet name="Feuil3" sheetId="4" r:id="rId4"/>
  </sheets>
  <definedNames>
    <definedName name="_xlnm.Print_Area" localSheetId="1">'FDV'!$A$1:$F$87</definedName>
    <definedName name="_xlnm.Print_Area" localSheetId="0">'Fournisseurs'!$A$1:$F$87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10"/>
            <rFont val="Arial"/>
            <family val="2"/>
          </rPr>
          <t>Préciser si (restaurant,restaurant administratif,maison de retraite,hopital,mairie ou autre)</t>
        </r>
      </text>
    </comment>
    <comment ref="A15" authorId="0">
      <text>
        <r>
          <rPr>
            <sz val="10"/>
            <rFont val="Arial"/>
            <family val="2"/>
          </rPr>
          <t>N°, rue, code postal,ville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3" authorId="0">
      <text>
        <r>
          <rPr>
            <sz val="10"/>
            <rFont val="Arial"/>
            <family val="2"/>
          </rPr>
          <t>Préciser si (restaurant,restaurant administratif,maison de retraite,hopital,mairie ou autre)</t>
        </r>
      </text>
    </comment>
    <comment ref="A15" authorId="0">
      <text>
        <r>
          <rPr>
            <sz val="10"/>
            <rFont val="Arial"/>
            <family val="2"/>
          </rPr>
          <t>N°, rue, code postal,ville</t>
        </r>
      </text>
    </comment>
  </commentList>
</comments>
</file>

<file path=xl/sharedStrings.xml><?xml version="1.0" encoding="utf-8"?>
<sst xmlns="http://schemas.openxmlformats.org/spreadsheetml/2006/main" count="258" uniqueCount="66">
  <si>
    <r>
      <t xml:space="preserve">Commercial  </t>
    </r>
    <r>
      <rPr>
        <b/>
        <sz val="10"/>
        <color indexed="18"/>
        <rFont val="Arial"/>
        <family val="2"/>
      </rPr>
      <t xml:space="preserve"> </t>
    </r>
    <r>
      <rPr>
        <sz val="10"/>
        <color indexed="18"/>
        <rFont val="Arial"/>
        <family val="2"/>
      </rPr>
      <t>*</t>
    </r>
  </si>
  <si>
    <r>
      <t xml:space="preserve">Code client   </t>
    </r>
    <r>
      <rPr>
        <b/>
        <sz val="10"/>
        <color indexed="18"/>
        <rFont val="Arial"/>
        <family val="2"/>
      </rPr>
      <t xml:space="preserve"> *</t>
    </r>
  </si>
  <si>
    <r>
      <t xml:space="preserve">Nom Client    </t>
    </r>
    <r>
      <rPr>
        <sz val="10"/>
        <color indexed="18"/>
        <rFont val="Arial"/>
        <family val="2"/>
      </rPr>
      <t>*</t>
    </r>
  </si>
  <si>
    <r>
      <t xml:space="preserve">Adresse        </t>
    </r>
    <r>
      <rPr>
        <b/>
        <sz val="10"/>
        <color indexed="18"/>
        <rFont val="Arial"/>
        <family val="2"/>
      </rPr>
      <t xml:space="preserve"> </t>
    </r>
    <r>
      <rPr>
        <sz val="10"/>
        <color indexed="18"/>
        <rFont val="Arial"/>
        <family val="2"/>
      </rPr>
      <t>*</t>
    </r>
  </si>
  <si>
    <r>
      <t>Contact</t>
    </r>
    <r>
      <rPr>
        <b/>
        <sz val="10"/>
        <color indexed="18"/>
        <rFont val="Arial"/>
        <family val="2"/>
      </rPr>
      <t xml:space="preserve">  </t>
    </r>
    <r>
      <rPr>
        <sz val="10"/>
        <color indexed="18"/>
        <rFont val="Arial"/>
        <family val="2"/>
      </rPr>
      <t>*</t>
    </r>
  </si>
  <si>
    <r>
      <t>Téléphone</t>
    </r>
    <r>
      <rPr>
        <b/>
        <sz val="10"/>
        <color indexed="18"/>
        <rFont val="Arial"/>
        <family val="2"/>
      </rPr>
      <t xml:space="preserve"> </t>
    </r>
    <r>
      <rPr>
        <sz val="10"/>
        <color indexed="18"/>
        <rFont val="Arial"/>
        <family val="2"/>
      </rPr>
      <t>*</t>
    </r>
  </si>
  <si>
    <t>Référence</t>
  </si>
  <si>
    <t>Désignation</t>
  </si>
  <si>
    <t>Conditionnement</t>
  </si>
  <si>
    <t>Tarif HT</t>
  </si>
  <si>
    <t>3. SOLUTIONNEURS ET POMPES</t>
  </si>
  <si>
    <t>DOSEUR DE LAVAGE 0.4 4L/H 0.1BAR  (DOSEUR SEKO PRS4)</t>
  </si>
  <si>
    <t>1X1</t>
  </si>
  <si>
    <t>POMPE MURALE 25 CC DELIDOSE</t>
  </si>
  <si>
    <t>1x1</t>
  </si>
  <si>
    <t>DOSEUR RINCAGE 0.2  1L/H  3BARS  (DOSEUR SEKO PRS1)</t>
  </si>
  <si>
    <t>PLONGE PRODOSE COMPLET</t>
  </si>
  <si>
    <t>DOSEUR LAVAGE RINCAGE (TYPE TWINDOSE 10)</t>
  </si>
  <si>
    <t>DOSEUR LAVAGE BATTERIE 9 L/H</t>
  </si>
  <si>
    <t>DOSEUR LRI (SEKO TWINDOSE 20)</t>
  </si>
  <si>
    <t>DOSEUR LRS PLUS (SEKO TWINDOSE 40+)</t>
  </si>
  <si>
    <t>DOSEUR LR POUDRE COMPLET (SEKO TWINDOSE 40)</t>
  </si>
  <si>
    <t>TUYAU LAVAGE SEKO</t>
  </si>
  <si>
    <t>UNITE</t>
  </si>
  <si>
    <t>TUYAU RINCAGE SEKO</t>
  </si>
  <si>
    <t xml:space="preserve">SUPPORT BIDON 2X2L PROMIX </t>
  </si>
  <si>
    <t>3 SUPPORTS</t>
  </si>
  <si>
    <t>CENTRALE SIMPLIFIEE 1 PRODUIT TUYAU DE 15M SEKO</t>
  </si>
  <si>
    <t>CLAPET ANTI-RETOUR NOIR/ORANGE</t>
  </si>
  <si>
    <t>CENTRALE PROSYSTEM COMPACT 1 PRO 15M SEKO</t>
  </si>
  <si>
    <t>CENTRALE SES 1 PRODUIT 15M</t>
  </si>
  <si>
    <t>CENTRALE SES 2 PRODUITS 15M</t>
  </si>
  <si>
    <t>TOTAL HT</t>
  </si>
  <si>
    <t>TOTAL</t>
  </si>
  <si>
    <t>1. DOSEURS LAVE VAISSELLE</t>
  </si>
  <si>
    <t>1.1 PIECES DETACHEES DOSEURS</t>
  </si>
  <si>
    <t>2. CENTRALES DE DOSAGE VENTURI/VOLUMETRIQUE</t>
  </si>
  <si>
    <t>SUPPORT BIDON 5L</t>
  </si>
  <si>
    <t>SIGNATURE CLIENT + CACHET</t>
  </si>
  <si>
    <t xml:space="preserve">SIGNATURE COMMERCIAL </t>
  </si>
  <si>
    <t xml:space="preserve">Code postal :                                   </t>
  </si>
  <si>
    <t xml:space="preserve"> Ville :</t>
  </si>
  <si>
    <t xml:space="preserve">Mr Me :                                                                                                                                                                                                                                     </t>
  </si>
  <si>
    <t xml:space="preserve">N°Tel.:                                                                                      </t>
  </si>
  <si>
    <t>N°Fax :</t>
  </si>
  <si>
    <t>eMail :</t>
  </si>
  <si>
    <t xml:space="preserve">Fontion :  </t>
  </si>
  <si>
    <t>CENTRALE DILUTION 2 PULV/ 2 SEAUX</t>
  </si>
  <si>
    <t>CENTRALE DILUTION 3 PULV/ 1 SEAU</t>
  </si>
  <si>
    <t>CENTRALE DILUTION 4 SEAUX</t>
  </si>
  <si>
    <t>CENTRALE DILUTION 1 SEAU</t>
  </si>
  <si>
    <t>CENTRALE DILUTION 1 PULV</t>
  </si>
  <si>
    <t>ARMOIRE POUR BIDON</t>
  </si>
  <si>
    <t>SUPPORT MURAL SOCLE</t>
  </si>
  <si>
    <t xml:space="preserve">SUPPORT BIDON 5L </t>
  </si>
  <si>
    <t>1 SUPPORT</t>
  </si>
  <si>
    <t>BOUCHON Ø40 ADAPTATEUR PROMIX</t>
  </si>
  <si>
    <t>4. MATERIEL DILUTION HYDRO</t>
  </si>
  <si>
    <t>4.1. MONTAGE AVEC ARMOIRE</t>
  </si>
  <si>
    <t>4.2. MONTAGE AVEC SUPPORT BIDON PROMIX OU 5L</t>
  </si>
  <si>
    <r>
      <t xml:space="preserve">Adresse email </t>
    </r>
    <r>
      <rPr>
        <sz val="10"/>
        <color indexed="30"/>
        <rFont val="Arial"/>
        <family val="2"/>
      </rPr>
      <t>*</t>
    </r>
  </si>
  <si>
    <r>
      <t xml:space="preserve">Date </t>
    </r>
    <r>
      <rPr>
        <sz val="10"/>
        <color indexed="56"/>
        <rFont val="Arial"/>
        <family val="2"/>
      </rPr>
      <t>*</t>
    </r>
    <r>
      <rPr>
        <sz val="10"/>
        <rFont val="Arial"/>
        <family val="2"/>
      </rPr>
      <t xml:space="preserve">             </t>
    </r>
  </si>
  <si>
    <t>Tarif TTC</t>
  </si>
  <si>
    <t>Quantité</t>
  </si>
  <si>
    <t>COMMANDE MATERIEL FOURNISSEURS</t>
  </si>
  <si>
    <r>
      <t xml:space="preserve">COMMANDE MATERIEL </t>
    </r>
    <r>
      <rPr>
        <b/>
        <sz val="16"/>
        <color indexed="17"/>
        <rFont val="Arial"/>
        <family val="2"/>
      </rPr>
      <t>FDV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</si>
</sst>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3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30"/>
      <name val="Arial"/>
      <family val="2"/>
    </font>
    <font>
      <sz val="12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Arial"/>
      <family val="2"/>
    </font>
    <font>
      <b/>
      <sz val="10"/>
      <color indexed="23"/>
      <name val="Calibri"/>
      <family val="2"/>
    </font>
    <font>
      <sz val="10"/>
      <color indexed="2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sz val="12"/>
      <color indexed="23"/>
      <name val="Calibri"/>
      <family val="2"/>
    </font>
    <font>
      <b/>
      <sz val="16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Arial"/>
      <family val="2"/>
    </font>
    <font>
      <b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b/>
      <sz val="12"/>
      <color theme="0"/>
      <name val="Calibri"/>
      <family val="2"/>
    </font>
    <font>
      <sz val="12"/>
      <color theme="0" tint="-0.4999699890613556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9D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8" tint="0.3999800086021423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n">
        <color rgb="FF92D050"/>
      </left>
      <right style="thin">
        <color rgb="FF92D050"/>
      </right>
      <top style="thin">
        <color rgb="FF92D050"/>
      </top>
      <bottom style="medium">
        <color rgb="FF92D050"/>
      </bottom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 style="thin">
        <color theme="7" tint="0.39998000860214233"/>
      </left>
      <right style="thin">
        <color theme="7" tint="0.39998000860214233"/>
      </right>
      <top/>
      <bottom style="thin">
        <color theme="7" tint="0.39998000860214233"/>
      </bottom>
    </border>
    <border>
      <left style="thin">
        <color theme="7" tint="0.39998000860214233"/>
      </left>
      <right style="thin">
        <color theme="7" tint="0.39998000860214233"/>
      </right>
      <top style="thin">
        <color theme="7" tint="0.39998000860214233"/>
      </top>
      <bottom style="thin">
        <color theme="7" tint="0.39998000860214233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medium">
        <color theme="4" tint="0.5999900102615356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medium">
        <color theme="4" tint="0.5999900102615356"/>
      </bottom>
    </border>
    <border>
      <left style="thin">
        <color theme="4" tint="0.39998000860214233"/>
      </left>
      <right style="thin">
        <color theme="4" tint="0.39998000860214233"/>
      </right>
      <top style="medium">
        <color theme="4" tint="0.5999900102615356"/>
      </top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5999900102615356"/>
      </left>
      <right style="thin">
        <color theme="4" tint="0.5999900102615356"/>
      </right>
      <top style="medium">
        <color theme="4" tint="0.5999900102615356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theme="4" tint="0.5999900102615356"/>
      </left>
      <right>
        <color indexed="63"/>
      </right>
      <top>
        <color indexed="63"/>
      </top>
      <bottom style="medium">
        <color theme="4" tint="0.5999900102615356"/>
      </bottom>
    </border>
    <border>
      <left>
        <color indexed="63"/>
      </left>
      <right style="thin">
        <color theme="4" tint="0.5999900102615356"/>
      </right>
      <top>
        <color indexed="63"/>
      </top>
      <bottom style="medium">
        <color theme="4" tint="0.5999900102615356"/>
      </bottom>
    </border>
    <border>
      <left style="thin">
        <color theme="4" tint="0.5999900102615356"/>
      </left>
      <right>
        <color indexed="63"/>
      </right>
      <top style="medium">
        <color theme="4" tint="0.5999900102615356"/>
      </top>
      <bottom style="medium">
        <color theme="4" tint="0.5999900102615356"/>
      </bottom>
    </border>
    <border>
      <left>
        <color indexed="63"/>
      </left>
      <right style="thin">
        <color theme="4" tint="0.5999900102615356"/>
      </right>
      <top style="medium">
        <color theme="4" tint="0.5999900102615356"/>
      </top>
      <bottom style="medium">
        <color theme="4" tint="0.5999900102615356"/>
      </bottom>
    </border>
    <border>
      <left style="medium">
        <color rgb="FF92D050"/>
      </left>
      <right>
        <color indexed="63"/>
      </right>
      <top style="thin">
        <color rgb="FF92D050"/>
      </top>
      <bottom style="thin">
        <color rgb="FF92D050"/>
      </bottom>
    </border>
    <border>
      <left>
        <color indexed="63"/>
      </left>
      <right>
        <color indexed="63"/>
      </right>
      <top style="thin">
        <color rgb="FF92D050"/>
      </top>
      <bottom style="thin">
        <color rgb="FF92D050"/>
      </bottom>
    </border>
    <border>
      <left style="medium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medium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 style="medium">
        <color theme="7" tint="0.39998000860214233"/>
      </left>
      <right style="thin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  <border>
      <left style="thin">
        <color theme="7" tint="0.39998000860214233"/>
      </left>
      <right style="thin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  <border>
      <left style="medium">
        <color theme="4" tint="0.39998000860214233"/>
      </left>
      <right>
        <color indexed="63"/>
      </right>
      <top style="medium">
        <color theme="4" tint="0.39998000860214233"/>
      </top>
      <bottom style="medium">
        <color theme="4" tint="0.5999900102615356"/>
      </bottom>
    </border>
    <border>
      <left>
        <color indexed="63"/>
      </left>
      <right>
        <color indexed="63"/>
      </right>
      <top style="medium">
        <color theme="4" tint="0.39998000860214233"/>
      </top>
      <bottom style="medium">
        <color theme="4" tint="0.5999900102615356"/>
      </bottom>
    </border>
    <border>
      <left>
        <color indexed="63"/>
      </left>
      <right style="thin">
        <color theme="4" tint="0.39998000860214233"/>
      </right>
      <top style="medium">
        <color theme="4" tint="0.39998000860214233"/>
      </top>
      <bottom style="medium">
        <color theme="4" tint="0.5999900102615356"/>
      </bottom>
    </border>
    <border>
      <left style="medium">
        <color theme="4" tint="0.39998000860214233"/>
      </left>
      <right>
        <color indexed="63"/>
      </right>
      <top style="medium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 style="medium">
        <color theme="4" tint="0.39998000860214233"/>
      </top>
      <bottom>
        <color indexed="63"/>
      </bottom>
    </border>
    <border>
      <left>
        <color indexed="63"/>
      </left>
      <right style="thin">
        <color theme="4" tint="0.39998000860214233"/>
      </right>
      <top style="medium">
        <color theme="4" tint="0.39998000860214233"/>
      </top>
      <bottom>
        <color indexed="63"/>
      </bottom>
    </border>
    <border>
      <left style="medium">
        <color rgb="FF92D050"/>
      </left>
      <right style="thin">
        <color rgb="FF92D050"/>
      </right>
      <top style="medium">
        <color rgb="FF92D050"/>
      </top>
      <bottom style="thin">
        <color rgb="FF92D050"/>
      </bottom>
    </border>
    <border>
      <left style="thin">
        <color rgb="FF92D050"/>
      </left>
      <right style="thin">
        <color rgb="FF92D050"/>
      </right>
      <top style="medium">
        <color rgb="FF92D050"/>
      </top>
      <bottom style="thin">
        <color rgb="FF92D050"/>
      </bottom>
    </border>
    <border>
      <left style="medium">
        <color theme="9" tint="-0.24997000396251678"/>
      </left>
      <right style="thin">
        <color theme="9" tint="-0.24997000396251678"/>
      </right>
      <top style="medium">
        <color theme="9" tint="-0.24997000396251678"/>
      </top>
      <bottom style="thin">
        <color theme="9" tint="-0.24997000396251678"/>
      </bottom>
    </border>
    <border>
      <left style="thin">
        <color theme="9" tint="-0.24997000396251678"/>
      </left>
      <right style="thin">
        <color theme="9" tint="-0.24997000396251678"/>
      </right>
      <top style="medium">
        <color theme="9" tint="-0.24997000396251678"/>
      </top>
      <bottom style="thin">
        <color theme="9" tint="-0.24997000396251678"/>
      </bottom>
    </border>
    <border>
      <left style="medium">
        <color theme="7" tint="0.39998000860214233"/>
      </left>
      <right style="thin">
        <color theme="7" tint="0.39998000860214233"/>
      </right>
      <top style="medium">
        <color theme="7" tint="0.39998000860214233"/>
      </top>
      <bottom/>
    </border>
    <border>
      <left style="thin">
        <color theme="7" tint="0.39998000860214233"/>
      </left>
      <right style="thin">
        <color theme="7" tint="0.39998000860214233"/>
      </right>
      <top style="medium">
        <color theme="7" tint="0.39998000860214233"/>
      </top>
      <bottom/>
    </border>
    <border>
      <left style="medium">
        <color theme="4" tint="0.39998000860214233"/>
      </left>
      <right style="thin">
        <color theme="4" tint="0.39998000860214233"/>
      </right>
      <top style="medium">
        <color theme="4" tint="0.39998000860214233"/>
      </top>
      <bottom/>
    </border>
    <border>
      <left style="thin">
        <color theme="4" tint="0.39998000860214233"/>
      </left>
      <right style="thin">
        <color theme="4" tint="0.39998000860214233"/>
      </right>
      <top style="medium">
        <color theme="4" tint="0.39998000860214233"/>
      </top>
      <bottom/>
    </border>
    <border>
      <left style="medium">
        <color rgb="FF92D050"/>
      </left>
      <right style="thin">
        <color rgb="FF92D050"/>
      </right>
      <top style="thin">
        <color rgb="FF92D050"/>
      </top>
      <bottom style="medium">
        <color rgb="FF92D050"/>
      </bottom>
    </border>
    <border>
      <left style="medium">
        <color theme="7" tint="0.39998000860214233"/>
      </left>
      <right style="thin">
        <color theme="7" tint="0.39998000860214233"/>
      </right>
      <top/>
      <bottom style="thin">
        <color theme="7" tint="0.39998000860214233"/>
      </bottom>
    </border>
    <border>
      <left style="medium">
        <color theme="7" tint="0.39998000860214233"/>
      </left>
      <right style="thin">
        <color theme="7" tint="0.39998000860214233"/>
      </right>
      <top style="thin">
        <color theme="7" tint="0.39998000860214233"/>
      </top>
      <bottom style="thin">
        <color theme="7" tint="0.39998000860214233"/>
      </bottom>
    </border>
    <border>
      <left style="medium">
        <color theme="4" tint="0.5999900102615356"/>
      </left>
      <right style="thin">
        <color theme="4" tint="0.39998000860214233"/>
      </right>
      <top style="thin">
        <color theme="4" tint="0.39998000860214233"/>
      </top>
      <bottom style="medium">
        <color theme="4" tint="0.5999900102615356"/>
      </bottom>
    </border>
    <border>
      <left style="medium">
        <color theme="4" tint="0.5999900102615356"/>
      </left>
      <right style="thin">
        <color theme="4" tint="0.39998000860214233"/>
      </right>
      <top style="medium">
        <color theme="4" tint="0.5999900102615356"/>
      </top>
      <bottom style="thin">
        <color theme="4" tint="0.39998000860214233"/>
      </bottom>
    </border>
    <border>
      <left style="medium">
        <color theme="4" tint="0.5999900102615356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5999900102615356"/>
      </right>
      <top style="medium">
        <color theme="4" tint="0.5999900102615356"/>
      </top>
      <bottom style="thin">
        <color theme="4" tint="0.59999001026153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57" fillId="34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wrapText="1"/>
    </xf>
    <xf numFmtId="0" fontId="0" fillId="33" borderId="12" xfId="0" applyFont="1" applyFill="1" applyBorder="1" applyAlignment="1" applyProtection="1">
      <alignment vertical="center" wrapText="1"/>
      <protection locked="0"/>
    </xf>
    <xf numFmtId="14" fontId="0" fillId="33" borderId="13" xfId="0" applyNumberFormat="1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58" fillId="33" borderId="0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horizontal="centerContinuous" vertical="center"/>
    </xf>
    <xf numFmtId="0" fontId="59" fillId="33" borderId="0" xfId="0" applyFont="1" applyFill="1" applyBorder="1" applyAlignment="1">
      <alignment horizontal="left" vertical="center"/>
    </xf>
    <xf numFmtId="2" fontId="59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2" fontId="59" fillId="33" borderId="0" xfId="0" applyNumberFormat="1" applyFont="1" applyFill="1" applyBorder="1" applyAlignment="1">
      <alignment horizontal="centerContinuous"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wrapText="1"/>
    </xf>
    <xf numFmtId="0" fontId="31" fillId="33" borderId="12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wrapText="1"/>
    </xf>
    <xf numFmtId="0" fontId="31" fillId="33" borderId="14" xfId="0" applyFont="1" applyFill="1" applyBorder="1" applyAlignment="1">
      <alignment horizontal="left" vertical="center"/>
    </xf>
    <xf numFmtId="0" fontId="31" fillId="33" borderId="15" xfId="0" applyFont="1" applyFill="1" applyBorder="1" applyAlignment="1">
      <alignment horizontal="left" vertical="center"/>
    </xf>
    <xf numFmtId="0" fontId="31" fillId="33" borderId="16" xfId="0" applyFont="1" applyFill="1" applyBorder="1" applyAlignment="1">
      <alignment horizontal="left" vertical="center"/>
    </xf>
    <xf numFmtId="0" fontId="32" fillId="0" borderId="17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Continuous" vertical="center"/>
    </xf>
    <xf numFmtId="2" fontId="32" fillId="0" borderId="17" xfId="0" applyNumberFormat="1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Continuous" vertical="center"/>
    </xf>
    <xf numFmtId="2" fontId="32" fillId="0" borderId="18" xfId="0" applyNumberFormat="1" applyFont="1" applyBorder="1" applyAlignment="1">
      <alignment horizontal="center" vertical="center"/>
    </xf>
    <xf numFmtId="0" fontId="32" fillId="33" borderId="0" xfId="0" applyFont="1" applyFill="1" applyBorder="1" applyAlignment="1">
      <alignment horizontal="centerContinuous" vertical="center"/>
    </xf>
    <xf numFmtId="0" fontId="32" fillId="33" borderId="0" xfId="0" applyFont="1" applyFill="1" applyBorder="1" applyAlignment="1">
      <alignment horizontal="left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left" vertical="center"/>
    </xf>
    <xf numFmtId="0" fontId="32" fillId="0" borderId="17" xfId="0" applyFont="1" applyFill="1" applyBorder="1" applyAlignment="1">
      <alignment horizontal="center" vertical="center"/>
    </xf>
    <xf numFmtId="2" fontId="32" fillId="0" borderId="17" xfId="0" applyNumberFormat="1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left" vertical="center"/>
    </xf>
    <xf numFmtId="0" fontId="32" fillId="0" borderId="19" xfId="0" applyFont="1" applyBorder="1" applyAlignment="1">
      <alignment horizontal="centerContinuous" vertical="center"/>
    </xf>
    <xf numFmtId="2" fontId="32" fillId="0" borderId="19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wrapText="1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center" vertical="center"/>
    </xf>
    <xf numFmtId="2" fontId="32" fillId="0" borderId="20" xfId="0" applyNumberFormat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left" vertical="center"/>
    </xf>
    <xf numFmtId="0" fontId="32" fillId="0" borderId="21" xfId="0" applyFont="1" applyFill="1" applyBorder="1" applyAlignment="1">
      <alignment horizontal="center" vertical="center"/>
    </xf>
    <xf numFmtId="2" fontId="32" fillId="0" borderId="21" xfId="0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left" vertical="center"/>
    </xf>
    <xf numFmtId="0" fontId="32" fillId="0" borderId="22" xfId="0" applyFont="1" applyFill="1" applyBorder="1" applyAlignment="1">
      <alignment horizontal="center" vertical="center"/>
    </xf>
    <xf numFmtId="2" fontId="32" fillId="0" borderId="22" xfId="0" applyNumberFormat="1" applyFont="1" applyFill="1" applyBorder="1" applyAlignment="1">
      <alignment horizontal="center" vertical="center"/>
    </xf>
    <xf numFmtId="2" fontId="32" fillId="0" borderId="23" xfId="0" applyNumberFormat="1" applyFont="1" applyFill="1" applyBorder="1" applyAlignment="1">
      <alignment horizontal="centerContinuous" vertical="center"/>
    </xf>
    <xf numFmtId="0" fontId="32" fillId="0" borderId="24" xfId="0" applyFont="1" applyFill="1" applyBorder="1" applyAlignment="1">
      <alignment horizontal="left" vertical="center"/>
    </xf>
    <xf numFmtId="0" fontId="32" fillId="0" borderId="24" xfId="0" applyFont="1" applyFill="1" applyBorder="1" applyAlignment="1">
      <alignment horizontal="centerContinuous" vertical="center"/>
    </xf>
    <xf numFmtId="2" fontId="32" fillId="0" borderId="24" xfId="0" applyNumberFormat="1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left" vertical="center"/>
    </xf>
    <xf numFmtId="0" fontId="32" fillId="0" borderId="25" xfId="0" applyFont="1" applyFill="1" applyBorder="1" applyAlignment="1">
      <alignment horizontal="centerContinuous" vertical="center"/>
    </xf>
    <xf numFmtId="2" fontId="32" fillId="0" borderId="25" xfId="0" applyNumberFormat="1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left" vertical="center"/>
    </xf>
    <xf numFmtId="0" fontId="32" fillId="0" borderId="26" xfId="0" applyFont="1" applyFill="1" applyBorder="1" applyAlignment="1">
      <alignment horizontal="centerContinuous" vertical="center"/>
    </xf>
    <xf numFmtId="2" fontId="32" fillId="0" borderId="26" xfId="0" applyNumberFormat="1" applyFont="1" applyFill="1" applyBorder="1" applyAlignment="1">
      <alignment horizontal="center" vertical="center"/>
    </xf>
    <xf numFmtId="0" fontId="31" fillId="33" borderId="27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31" fillId="33" borderId="29" xfId="0" applyFont="1" applyFill="1" applyBorder="1" applyAlignment="1">
      <alignment horizontal="left" vertical="center"/>
    </xf>
    <xf numFmtId="0" fontId="31" fillId="33" borderId="13" xfId="0" applyFont="1" applyFill="1" applyBorder="1" applyAlignment="1">
      <alignment horizontal="left" vertical="center"/>
    </xf>
    <xf numFmtId="0" fontId="31" fillId="33" borderId="30" xfId="0" applyFont="1" applyFill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31" fillId="33" borderId="32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10" xfId="0" applyFont="1" applyFill="1" applyBorder="1" applyAlignment="1" applyProtection="1">
      <alignment horizontal="center" vertical="top" wrapText="1"/>
      <protection locked="0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 locked="0"/>
    </xf>
    <xf numFmtId="0" fontId="0" fillId="33" borderId="35" xfId="0" applyFont="1" applyFill="1" applyBorder="1" applyAlignment="1" applyProtection="1">
      <alignment horizontal="center" vertical="center" wrapText="1"/>
      <protection locked="0"/>
    </xf>
    <xf numFmtId="0" fontId="0" fillId="33" borderId="36" xfId="0" applyFont="1" applyFill="1" applyBorder="1" applyAlignment="1" applyProtection="1">
      <alignment horizontal="center" vertical="center" wrapText="1"/>
      <protection locked="0"/>
    </xf>
    <xf numFmtId="0" fontId="0" fillId="33" borderId="37" xfId="0" applyFont="1" applyFill="1" applyBorder="1" applyAlignment="1" applyProtection="1">
      <alignment horizontal="center" vertical="center" wrapText="1"/>
      <protection locked="0"/>
    </xf>
    <xf numFmtId="0" fontId="0" fillId="33" borderId="38" xfId="0" applyFont="1" applyFill="1" applyBorder="1" applyAlignment="1" applyProtection="1">
      <alignment horizontal="center" vertical="center" wrapText="1"/>
      <protection locked="0"/>
    </xf>
    <xf numFmtId="0" fontId="1" fillId="36" borderId="37" xfId="0" applyFont="1" applyFill="1" applyBorder="1" applyAlignment="1" applyProtection="1">
      <alignment horizontal="center" vertical="center" wrapText="1"/>
      <protection locked="0"/>
    </xf>
    <xf numFmtId="0" fontId="1" fillId="36" borderId="39" xfId="0" applyFont="1" applyFill="1" applyBorder="1" applyAlignment="1" applyProtection="1">
      <alignment horizontal="center" vertical="center" wrapText="1"/>
      <protection locked="0"/>
    </xf>
    <xf numFmtId="0" fontId="1" fillId="36" borderId="40" xfId="0" applyFont="1" applyFill="1" applyBorder="1" applyAlignment="1" applyProtection="1">
      <alignment horizontal="center" vertical="center" wrapText="1"/>
      <protection locked="0"/>
    </xf>
    <xf numFmtId="0" fontId="0" fillId="33" borderId="41" xfId="0" applyFont="1" applyFill="1" applyBorder="1" applyAlignment="1" applyProtection="1">
      <alignment horizontal="center" vertical="top" wrapText="1"/>
      <protection locked="0"/>
    </xf>
    <xf numFmtId="0" fontId="0" fillId="33" borderId="42" xfId="0" applyFont="1" applyFill="1" applyBorder="1" applyAlignment="1" applyProtection="1">
      <alignment horizontal="center" vertical="top" wrapText="1"/>
      <protection locked="0"/>
    </xf>
    <xf numFmtId="0" fontId="0" fillId="33" borderId="43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2" fontId="60" fillId="37" borderId="50" xfId="0" applyNumberFormat="1" applyFont="1" applyFill="1" applyBorder="1" applyAlignment="1">
      <alignment horizontal="center" vertical="center"/>
    </xf>
    <xf numFmtId="2" fontId="60" fillId="37" borderId="51" xfId="0" applyNumberFormat="1" applyFont="1" applyFill="1" applyBorder="1" applyAlignment="1">
      <alignment horizontal="center" vertical="center"/>
    </xf>
    <xf numFmtId="2" fontId="60" fillId="37" borderId="52" xfId="0" applyNumberFormat="1" applyFont="1" applyFill="1" applyBorder="1" applyAlignment="1">
      <alignment horizontal="center" vertical="center"/>
    </xf>
    <xf numFmtId="2" fontId="60" fillId="37" borderId="53" xfId="0" applyNumberFormat="1" applyFont="1" applyFill="1" applyBorder="1" applyAlignment="1">
      <alignment horizontal="center" vertical="center"/>
    </xf>
    <xf numFmtId="0" fontId="33" fillId="12" borderId="54" xfId="0" applyFont="1" applyFill="1" applyBorder="1" applyAlignment="1">
      <alignment horizontal="center" wrapText="1"/>
    </xf>
    <xf numFmtId="0" fontId="7" fillId="12" borderId="55" xfId="0" applyFont="1" applyFill="1" applyBorder="1" applyAlignment="1">
      <alignment wrapText="1"/>
    </xf>
    <xf numFmtId="0" fontId="33" fillId="12" borderId="17" xfId="0" applyFont="1" applyFill="1" applyBorder="1" applyAlignment="1">
      <alignment horizontal="centerContinuous"/>
    </xf>
    <xf numFmtId="0" fontId="34" fillId="12" borderId="17" xfId="0" applyFont="1" applyFill="1" applyBorder="1" applyAlignment="1">
      <alignment horizontal="centerContinuous"/>
    </xf>
    <xf numFmtId="0" fontId="33" fillId="12" borderId="56" xfId="0" applyFont="1" applyFill="1" applyBorder="1" applyAlignment="1">
      <alignment horizontal="centerContinuous"/>
    </xf>
    <xf numFmtId="0" fontId="33" fillId="12" borderId="57" xfId="0" applyFont="1" applyFill="1" applyBorder="1" applyAlignment="1">
      <alignment horizontal="centerContinuous"/>
    </xf>
    <xf numFmtId="0" fontId="34" fillId="12" borderId="19" xfId="0" applyFont="1" applyFill="1" applyBorder="1" applyAlignment="1">
      <alignment horizontal="centerContinuous"/>
    </xf>
    <xf numFmtId="0" fontId="33" fillId="12" borderId="58" xfId="0" applyFont="1" applyFill="1" applyBorder="1" applyAlignment="1">
      <alignment horizontal="centerContinuous"/>
    </xf>
    <xf numFmtId="0" fontId="34" fillId="12" borderId="59" xfId="0" applyFont="1" applyFill="1" applyBorder="1" applyAlignment="1">
      <alignment horizontal="centerContinuous"/>
    </xf>
    <xf numFmtId="0" fontId="33" fillId="12" borderId="60" xfId="0" applyFont="1" applyFill="1" applyBorder="1" applyAlignment="1">
      <alignment horizontal="center"/>
    </xf>
    <xf numFmtId="0" fontId="7" fillId="12" borderId="61" xfId="0" applyFont="1" applyFill="1" applyBorder="1" applyAlignment="1">
      <alignment horizontal="center"/>
    </xf>
    <xf numFmtId="0" fontId="7" fillId="12" borderId="62" xfId="0" applyFont="1" applyFill="1" applyBorder="1" applyAlignment="1">
      <alignment horizontal="center"/>
    </xf>
    <xf numFmtId="0" fontId="33" fillId="12" borderId="63" xfId="0" applyFont="1" applyFill="1" applyBorder="1" applyAlignment="1">
      <alignment horizontal="center"/>
    </xf>
    <xf numFmtId="0" fontId="7" fillId="12" borderId="64" xfId="0" applyFont="1" applyFill="1" applyBorder="1" applyAlignment="1">
      <alignment horizontal="center"/>
    </xf>
    <xf numFmtId="0" fontId="7" fillId="12" borderId="65" xfId="0" applyFont="1" applyFill="1" applyBorder="1" applyAlignment="1">
      <alignment horizontal="center"/>
    </xf>
    <xf numFmtId="0" fontId="60" fillId="38" borderId="66" xfId="0" applyFont="1" applyFill="1" applyBorder="1" applyAlignment="1">
      <alignment horizontal="center" vertical="center"/>
    </xf>
    <xf numFmtId="0" fontId="60" fillId="38" borderId="67" xfId="0" applyFont="1" applyFill="1" applyBorder="1" applyAlignment="1">
      <alignment horizontal="center" vertical="center"/>
    </xf>
    <xf numFmtId="0" fontId="60" fillId="38" borderId="68" xfId="0" applyFont="1" applyFill="1" applyBorder="1" applyAlignment="1">
      <alignment horizontal="center" vertical="center"/>
    </xf>
    <xf numFmtId="0" fontId="60" fillId="38" borderId="69" xfId="0" applyFont="1" applyFill="1" applyBorder="1" applyAlignment="1">
      <alignment horizontal="center" vertical="center"/>
    </xf>
    <xf numFmtId="0" fontId="60" fillId="38" borderId="69" xfId="0" applyFont="1" applyFill="1" applyBorder="1" applyAlignment="1">
      <alignment horizontal="left" vertical="center"/>
    </xf>
    <xf numFmtId="0" fontId="60" fillId="38" borderId="70" xfId="0" applyFont="1" applyFill="1" applyBorder="1" applyAlignment="1">
      <alignment horizontal="center" vertical="center"/>
    </xf>
    <xf numFmtId="0" fontId="60" fillId="38" borderId="71" xfId="0" applyFont="1" applyFill="1" applyBorder="1" applyAlignment="1">
      <alignment horizontal="center" vertical="center"/>
    </xf>
    <xf numFmtId="0" fontId="60" fillId="38" borderId="72" xfId="0" applyFont="1" applyFill="1" applyBorder="1" applyAlignment="1">
      <alignment horizontal="center" vertical="center"/>
    </xf>
    <xf numFmtId="0" fontId="60" fillId="38" borderId="73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Continuous" vertical="center"/>
    </xf>
    <xf numFmtId="0" fontId="61" fillId="33" borderId="0" xfId="0" applyFont="1" applyFill="1" applyBorder="1" applyAlignment="1">
      <alignment horizontal="left" vertical="center"/>
    </xf>
    <xf numFmtId="2" fontId="61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wrapText="1"/>
    </xf>
    <xf numFmtId="0" fontId="33" fillId="4" borderId="57" xfId="0" applyFont="1" applyFill="1" applyBorder="1" applyAlignment="1">
      <alignment horizontal="centerContinuous"/>
    </xf>
    <xf numFmtId="0" fontId="34" fillId="4" borderId="19" xfId="0" applyFont="1" applyFill="1" applyBorder="1" applyAlignment="1">
      <alignment horizontal="centerContinuous"/>
    </xf>
    <xf numFmtId="0" fontId="33" fillId="4" borderId="58" xfId="0" applyFont="1" applyFill="1" applyBorder="1" applyAlignment="1">
      <alignment horizontal="centerContinuous"/>
    </xf>
    <xf numFmtId="0" fontId="34" fillId="4" borderId="59" xfId="0" applyFont="1" applyFill="1" applyBorder="1" applyAlignment="1">
      <alignment horizontal="centerContinuous"/>
    </xf>
    <xf numFmtId="0" fontId="33" fillId="4" borderId="60" xfId="0" applyFont="1" applyFill="1" applyBorder="1" applyAlignment="1">
      <alignment horizontal="center"/>
    </xf>
    <xf numFmtId="0" fontId="7" fillId="4" borderId="61" xfId="0" applyFont="1" applyFill="1" applyBorder="1" applyAlignment="1">
      <alignment horizontal="center"/>
    </xf>
    <xf numFmtId="0" fontId="7" fillId="4" borderId="62" xfId="0" applyFont="1" applyFill="1" applyBorder="1" applyAlignment="1">
      <alignment horizontal="center"/>
    </xf>
    <xf numFmtId="0" fontId="33" fillId="4" borderId="63" xfId="0" applyFont="1" applyFill="1" applyBorder="1" applyAlignment="1">
      <alignment horizontal="center"/>
    </xf>
    <xf numFmtId="0" fontId="7" fillId="4" borderId="64" xfId="0" applyFont="1" applyFill="1" applyBorder="1" applyAlignment="1">
      <alignment horizontal="center"/>
    </xf>
    <xf numFmtId="0" fontId="7" fillId="4" borderId="65" xfId="0" applyFont="1" applyFill="1" applyBorder="1" applyAlignment="1">
      <alignment horizontal="center"/>
    </xf>
    <xf numFmtId="0" fontId="33" fillId="4" borderId="56" xfId="0" applyFont="1" applyFill="1" applyBorder="1" applyAlignment="1">
      <alignment horizontal="centerContinuous"/>
    </xf>
    <xf numFmtId="0" fontId="33" fillId="4" borderId="17" xfId="0" applyFont="1" applyFill="1" applyBorder="1" applyAlignment="1">
      <alignment horizontal="centerContinuous"/>
    </xf>
    <xf numFmtId="0" fontId="34" fillId="4" borderId="17" xfId="0" applyFont="1" applyFill="1" applyBorder="1" applyAlignment="1">
      <alignment horizontal="centerContinuous"/>
    </xf>
    <xf numFmtId="0" fontId="33" fillId="4" borderId="54" xfId="0" applyFont="1" applyFill="1" applyBorder="1" applyAlignment="1">
      <alignment horizontal="center" wrapText="1"/>
    </xf>
    <xf numFmtId="0" fontId="7" fillId="4" borderId="55" xfId="0" applyFont="1" applyFill="1" applyBorder="1" applyAlignment="1">
      <alignment wrapText="1"/>
    </xf>
    <xf numFmtId="0" fontId="33" fillId="0" borderId="56" xfId="0" applyFont="1" applyBorder="1" applyAlignment="1">
      <alignment horizontal="centerContinuous" vertical="center"/>
    </xf>
    <xf numFmtId="0" fontId="33" fillId="0" borderId="74" xfId="0" applyFont="1" applyBorder="1" applyAlignment="1">
      <alignment horizontal="centerContinuous" vertical="center"/>
    </xf>
    <xf numFmtId="0" fontId="33" fillId="0" borderId="56" xfId="0" applyFont="1" applyFill="1" applyBorder="1" applyAlignment="1">
      <alignment horizontal="centerContinuous" vertical="center"/>
    </xf>
    <xf numFmtId="0" fontId="33" fillId="0" borderId="57" xfId="0" applyFont="1" applyBorder="1" applyAlignment="1">
      <alignment horizontal="centerContinuous" vertical="center"/>
    </xf>
    <xf numFmtId="0" fontId="33" fillId="0" borderId="57" xfId="0" applyFont="1" applyBorder="1" applyAlignment="1">
      <alignment horizontal="center" vertical="center"/>
    </xf>
    <xf numFmtId="0" fontId="33" fillId="0" borderId="75" xfId="0" applyFont="1" applyFill="1" applyBorder="1" applyAlignment="1">
      <alignment horizontal="centerContinuous" vertical="center"/>
    </xf>
    <xf numFmtId="0" fontId="33" fillId="0" borderId="76" xfId="0" applyFont="1" applyFill="1" applyBorder="1" applyAlignment="1">
      <alignment horizontal="centerContinuous" vertical="center"/>
    </xf>
    <xf numFmtId="0" fontId="33" fillId="0" borderId="77" xfId="0" applyFont="1" applyFill="1" applyBorder="1" applyAlignment="1">
      <alignment horizontal="centerContinuous" vertical="center"/>
    </xf>
    <xf numFmtId="0" fontId="33" fillId="0" borderId="78" xfId="0" applyFont="1" applyFill="1" applyBorder="1" applyAlignment="1">
      <alignment horizontal="centerContinuous" vertical="center"/>
    </xf>
    <xf numFmtId="0" fontId="33" fillId="0" borderId="79" xfId="0" applyFont="1" applyFill="1" applyBorder="1" applyAlignment="1">
      <alignment horizontal="centerContinuous" vertical="center"/>
    </xf>
    <xf numFmtId="0" fontId="33" fillId="0" borderId="80" xfId="0" applyFont="1" applyFill="1" applyBorder="1" applyAlignment="1">
      <alignment horizontal="centerContinuous" vertical="center"/>
    </xf>
    <xf numFmtId="0" fontId="31" fillId="4" borderId="19" xfId="0" applyFont="1" applyFill="1" applyBorder="1" applyAlignment="1">
      <alignment horizontal="center" vertical="center"/>
    </xf>
    <xf numFmtId="0" fontId="31" fillId="4" borderId="23" xfId="0" applyFont="1" applyFill="1" applyBorder="1" applyAlignment="1">
      <alignment horizontal="centerContinuous" vertical="center"/>
    </xf>
    <xf numFmtId="2" fontId="31" fillId="4" borderId="18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31" fillId="12" borderId="23" xfId="0" applyFont="1" applyFill="1" applyBorder="1" applyAlignment="1">
      <alignment horizontal="centerContinuous" vertical="center"/>
    </xf>
    <xf numFmtId="0" fontId="31" fillId="12" borderId="19" xfId="0" applyFont="1" applyFill="1" applyBorder="1" applyAlignment="1">
      <alignment horizontal="center" vertical="center"/>
    </xf>
    <xf numFmtId="2" fontId="31" fillId="12" borderId="18" xfId="0" applyNumberFormat="1" applyFont="1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 wrapText="1"/>
    </xf>
    <xf numFmtId="0" fontId="0" fillId="18" borderId="0" xfId="0" applyFill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114300</xdr:rowOff>
    </xdr:from>
    <xdr:to>
      <xdr:col>0</xdr:col>
      <xdr:colOff>1600200</xdr:colOff>
      <xdr:row>6</xdr:row>
      <xdr:rowOff>142875</xdr:rowOff>
    </xdr:to>
    <xdr:pic>
      <xdr:nvPicPr>
        <xdr:cNvPr id="1" name="Image 3" descr="LABORATOIRES ANI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6225"/>
          <a:ext cx="1504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114300</xdr:rowOff>
    </xdr:from>
    <xdr:to>
      <xdr:col>0</xdr:col>
      <xdr:colOff>1600200</xdr:colOff>
      <xdr:row>6</xdr:row>
      <xdr:rowOff>142875</xdr:rowOff>
    </xdr:to>
    <xdr:pic>
      <xdr:nvPicPr>
        <xdr:cNvPr id="1" name="Image 3" descr="LABORATOIRES ANI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6225"/>
          <a:ext cx="1504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B2" sqref="B2:F7"/>
    </sheetView>
  </sheetViews>
  <sheetFormatPr defaultColWidth="11.421875" defaultRowHeight="12.75"/>
  <cols>
    <col min="1" max="1" width="25.8515625" style="2" customWidth="1"/>
    <col min="2" max="2" width="60.57421875" style="2" customWidth="1"/>
    <col min="3" max="3" width="21.28125" style="2" bestFit="1" customWidth="1"/>
    <col min="4" max="4" width="12.7109375" style="1" customWidth="1"/>
    <col min="5" max="5" width="12.7109375" style="2" customWidth="1"/>
    <col min="6" max="6" width="23.00390625" style="2" customWidth="1"/>
  </cols>
  <sheetData>
    <row r="1" spans="1:6" s="3" customFormat="1" ht="12.75">
      <c r="A1" s="4"/>
      <c r="B1" s="4"/>
      <c r="C1" s="4"/>
      <c r="D1" s="4"/>
      <c r="E1" s="4"/>
      <c r="F1" s="4"/>
    </row>
    <row r="2" spans="1:6" s="6" customFormat="1" ht="12.75" customHeight="1">
      <c r="A2" s="4"/>
      <c r="B2" s="81" t="s">
        <v>64</v>
      </c>
      <c r="C2" s="82"/>
      <c r="D2" s="82"/>
      <c r="E2" s="82"/>
      <c r="F2" s="82"/>
    </row>
    <row r="3" spans="1:6" s="6" customFormat="1" ht="12.75" customHeight="1">
      <c r="A3" s="4"/>
      <c r="B3" s="82"/>
      <c r="C3" s="82"/>
      <c r="D3" s="82"/>
      <c r="E3" s="82"/>
      <c r="F3" s="82"/>
    </row>
    <row r="4" spans="1:6" s="6" customFormat="1" ht="18" customHeight="1">
      <c r="A4" s="4"/>
      <c r="B4" s="82"/>
      <c r="C4" s="82"/>
      <c r="D4" s="82"/>
      <c r="E4" s="82"/>
      <c r="F4" s="82"/>
    </row>
    <row r="5" spans="1:6" s="6" customFormat="1" ht="12.75" customHeight="1" hidden="1">
      <c r="A5" s="4"/>
      <c r="B5" s="82"/>
      <c r="C5" s="82"/>
      <c r="D5" s="82"/>
      <c r="E5" s="82"/>
      <c r="F5" s="82"/>
    </row>
    <row r="6" spans="1:6" s="6" customFormat="1" ht="23.25" customHeight="1">
      <c r="A6" s="4"/>
      <c r="B6" s="82"/>
      <c r="C6" s="82"/>
      <c r="D6" s="82"/>
      <c r="E6" s="82"/>
      <c r="F6" s="82"/>
    </row>
    <row r="7" spans="1:6" s="6" customFormat="1" ht="24" customHeight="1">
      <c r="A7" s="4"/>
      <c r="B7" s="82"/>
      <c r="C7" s="82"/>
      <c r="D7" s="82"/>
      <c r="E7" s="82"/>
      <c r="F7" s="82"/>
    </row>
    <row r="8" spans="1:6" s="3" customFormat="1" ht="10.5" customHeight="1" thickBot="1">
      <c r="A8" s="4"/>
      <c r="B8" s="4"/>
      <c r="C8" s="10"/>
      <c r="D8" s="10"/>
      <c r="E8" s="10"/>
      <c r="F8" s="10"/>
    </row>
    <row r="9" spans="1:6" s="3" customFormat="1" ht="21.75" customHeight="1">
      <c r="A9" s="16" t="s">
        <v>0</v>
      </c>
      <c r="B9" s="86"/>
      <c r="C9" s="87"/>
      <c r="D9" s="13"/>
      <c r="E9" s="27" t="s">
        <v>61</v>
      </c>
      <c r="F9" s="14"/>
    </row>
    <row r="10" spans="1:6" s="3" customFormat="1" ht="6" customHeight="1">
      <c r="A10" s="16"/>
      <c r="B10" s="15"/>
      <c r="C10" s="7"/>
      <c r="D10" s="11"/>
      <c r="E10" s="12"/>
      <c r="F10" s="9"/>
    </row>
    <row r="11" spans="1:6" s="3" customFormat="1" ht="21.75" customHeight="1">
      <c r="A11" s="16" t="s">
        <v>1</v>
      </c>
      <c r="B11" s="88"/>
      <c r="C11" s="89"/>
      <c r="D11" s="28"/>
      <c r="E11" s="12"/>
      <c r="F11" s="9"/>
    </row>
    <row r="12" spans="1:6" s="3" customFormat="1" ht="7.5" customHeight="1">
      <c r="A12" s="16"/>
      <c r="B12" s="15"/>
      <c r="C12" s="7"/>
      <c r="D12" s="11"/>
      <c r="E12" s="12"/>
      <c r="F12" s="9"/>
    </row>
    <row r="13" spans="1:6" s="3" customFormat="1" ht="21.75" customHeight="1">
      <c r="A13" s="16" t="s">
        <v>2</v>
      </c>
      <c r="B13" s="90"/>
      <c r="C13" s="91"/>
      <c r="D13" s="91"/>
      <c r="E13" s="91"/>
      <c r="F13" s="92"/>
    </row>
    <row r="14" spans="1:6" s="3" customFormat="1" ht="6" customHeight="1">
      <c r="A14" s="16"/>
      <c r="B14" s="8"/>
      <c r="C14" s="4"/>
      <c r="D14" s="4"/>
      <c r="E14" s="4"/>
      <c r="F14" s="9"/>
    </row>
    <row r="15" spans="1:6" s="3" customFormat="1" ht="23.25" customHeight="1">
      <c r="A15" s="16" t="s">
        <v>3</v>
      </c>
      <c r="B15" s="93"/>
      <c r="C15" s="94"/>
      <c r="D15" s="94"/>
      <c r="E15" s="94"/>
      <c r="F15" s="95"/>
    </row>
    <row r="16" spans="1:6" s="3" customFormat="1" ht="18" customHeight="1">
      <c r="A16" s="25"/>
      <c r="B16" s="83"/>
      <c r="C16" s="84"/>
      <c r="D16" s="84"/>
      <c r="E16" s="84"/>
      <c r="F16" s="85"/>
    </row>
    <row r="17" spans="1:6" s="3" customFormat="1" ht="18" customHeight="1" thickBot="1">
      <c r="A17" s="25"/>
      <c r="B17" s="29" t="s">
        <v>40</v>
      </c>
      <c r="C17" s="70" t="s">
        <v>41</v>
      </c>
      <c r="D17" s="71"/>
      <c r="E17" s="71"/>
      <c r="F17" s="72"/>
    </row>
    <row r="18" spans="1:6" s="3" customFormat="1" ht="13.5" customHeight="1" thickBot="1">
      <c r="A18" s="26"/>
      <c r="B18" s="4"/>
      <c r="C18" s="4"/>
      <c r="D18" s="4"/>
      <c r="E18" s="4"/>
      <c r="F18" s="4"/>
    </row>
    <row r="19" spans="1:6" s="3" customFormat="1" ht="18" customHeight="1">
      <c r="A19" s="16" t="s">
        <v>4</v>
      </c>
      <c r="B19" s="30" t="s">
        <v>42</v>
      </c>
      <c r="C19" s="73" t="s">
        <v>46</v>
      </c>
      <c r="D19" s="73"/>
      <c r="E19" s="73"/>
      <c r="F19" s="74"/>
    </row>
    <row r="20" spans="1:6" s="3" customFormat="1" ht="18" customHeight="1">
      <c r="A20" s="16" t="s">
        <v>5</v>
      </c>
      <c r="B20" s="31" t="s">
        <v>43</v>
      </c>
      <c r="C20" s="75" t="s">
        <v>44</v>
      </c>
      <c r="D20" s="76"/>
      <c r="E20" s="76"/>
      <c r="F20" s="77"/>
    </row>
    <row r="21" spans="1:6" s="3" customFormat="1" ht="18" customHeight="1" thickBot="1">
      <c r="A21" s="16" t="s">
        <v>60</v>
      </c>
      <c r="B21" s="78" t="s">
        <v>45</v>
      </c>
      <c r="C21" s="79"/>
      <c r="D21" s="79"/>
      <c r="E21" s="79"/>
      <c r="F21" s="80"/>
    </row>
    <row r="22" spans="2:6" s="5" customFormat="1" ht="19.5" customHeight="1" thickBot="1">
      <c r="B22" s="4"/>
      <c r="C22" s="4"/>
      <c r="D22" s="4"/>
      <c r="E22" s="4"/>
      <c r="F22" s="4"/>
    </row>
    <row r="23" spans="1:6" s="23" customFormat="1" ht="19.5" customHeight="1">
      <c r="A23" s="128" t="s">
        <v>6</v>
      </c>
      <c r="B23" s="129" t="s">
        <v>7</v>
      </c>
      <c r="C23" s="129" t="s">
        <v>8</v>
      </c>
      <c r="D23" s="129" t="s">
        <v>9</v>
      </c>
      <c r="E23" s="129" t="s">
        <v>63</v>
      </c>
      <c r="F23" s="129" t="s">
        <v>32</v>
      </c>
    </row>
    <row r="24" spans="1:6" s="5" customFormat="1" ht="19.5" customHeight="1">
      <c r="A24" s="154" t="s">
        <v>34</v>
      </c>
      <c r="B24" s="155"/>
      <c r="C24" s="155"/>
      <c r="D24" s="155"/>
      <c r="E24" s="155"/>
      <c r="F24" s="155"/>
    </row>
    <row r="25" spans="1:6" s="5" customFormat="1" ht="19.5" customHeight="1">
      <c r="A25" s="156">
        <v>402442</v>
      </c>
      <c r="B25" s="32" t="s">
        <v>11</v>
      </c>
      <c r="C25" s="33" t="s">
        <v>12</v>
      </c>
      <c r="D25" s="34">
        <f>80.55</f>
        <v>80.55</v>
      </c>
      <c r="E25" s="34"/>
      <c r="F25" s="34">
        <f>D25*E25</f>
        <v>0</v>
      </c>
    </row>
    <row r="26" spans="1:6" s="5" customFormat="1" ht="19.5" customHeight="1">
      <c r="A26" s="156">
        <v>402443</v>
      </c>
      <c r="B26" s="32" t="s">
        <v>15</v>
      </c>
      <c r="C26" s="33" t="s">
        <v>12</v>
      </c>
      <c r="D26" s="34">
        <f>85.28</f>
        <v>85.28</v>
      </c>
      <c r="E26" s="34"/>
      <c r="F26" s="34">
        <f>D26*E26</f>
        <v>0</v>
      </c>
    </row>
    <row r="27" spans="1:6" s="5" customFormat="1" ht="19.5" customHeight="1">
      <c r="A27" s="156">
        <v>402444</v>
      </c>
      <c r="B27" s="32" t="s">
        <v>17</v>
      </c>
      <c r="C27" s="33" t="s">
        <v>14</v>
      </c>
      <c r="D27" s="34">
        <f>156.35</f>
        <v>156.35</v>
      </c>
      <c r="E27" s="34"/>
      <c r="F27" s="34">
        <f>D27*E27</f>
        <v>0</v>
      </c>
    </row>
    <row r="28" spans="1:6" s="5" customFormat="1" ht="19.5" customHeight="1">
      <c r="A28" s="156">
        <v>402445</v>
      </c>
      <c r="B28" s="32" t="s">
        <v>18</v>
      </c>
      <c r="C28" s="33" t="s">
        <v>14</v>
      </c>
      <c r="D28" s="34">
        <f>129.5</f>
        <v>129.5</v>
      </c>
      <c r="E28" s="34"/>
      <c r="F28" s="34">
        <f>D28*E28</f>
        <v>0</v>
      </c>
    </row>
    <row r="29" spans="1:6" s="5" customFormat="1" ht="19.5" customHeight="1">
      <c r="A29" s="156">
        <v>402446</v>
      </c>
      <c r="B29" s="32" t="s">
        <v>19</v>
      </c>
      <c r="C29" s="33" t="s">
        <v>14</v>
      </c>
      <c r="D29" s="34">
        <f>187.93</f>
        <v>187.93</v>
      </c>
      <c r="E29" s="34"/>
      <c r="F29" s="34">
        <f>D29*E29</f>
        <v>0</v>
      </c>
    </row>
    <row r="30" spans="1:6" s="5" customFormat="1" ht="19.5" customHeight="1">
      <c r="A30" s="156">
        <v>402447</v>
      </c>
      <c r="B30" s="32" t="s">
        <v>20</v>
      </c>
      <c r="C30" s="33" t="s">
        <v>14</v>
      </c>
      <c r="D30" s="34">
        <f>303</f>
        <v>303</v>
      </c>
      <c r="E30" s="34"/>
      <c r="F30" s="34">
        <f>D30*E30</f>
        <v>0</v>
      </c>
    </row>
    <row r="31" spans="1:6" s="5" customFormat="1" ht="19.5" customHeight="1" thickBot="1">
      <c r="A31" s="157">
        <v>402448</v>
      </c>
      <c r="B31" s="35" t="s">
        <v>21</v>
      </c>
      <c r="C31" s="36" t="s">
        <v>14</v>
      </c>
      <c r="D31" s="37">
        <f>372.31</f>
        <v>372.31</v>
      </c>
      <c r="E31" s="37"/>
      <c r="F31" s="37">
        <f>D31*E31</f>
        <v>0</v>
      </c>
    </row>
    <row r="32" spans="1:6" s="5" customFormat="1" ht="19.5" customHeight="1" thickBot="1">
      <c r="A32" s="38"/>
      <c r="B32" s="39"/>
      <c r="C32" s="38"/>
      <c r="D32" s="40"/>
      <c r="E32" s="169" t="s">
        <v>33</v>
      </c>
      <c r="F32" s="37">
        <f>SUM(F25:F31)</f>
        <v>0</v>
      </c>
    </row>
    <row r="33" spans="1:6" s="5" customFormat="1" ht="10.5" customHeight="1" thickBot="1">
      <c r="A33" s="4"/>
      <c r="B33" s="4"/>
      <c r="C33" s="4"/>
      <c r="D33" s="4"/>
      <c r="E33" s="4"/>
      <c r="F33" s="4"/>
    </row>
    <row r="34" spans="1:6" s="23" customFormat="1" ht="19.5" customHeight="1">
      <c r="A34" s="128" t="s">
        <v>6</v>
      </c>
      <c r="B34" s="129" t="s">
        <v>7</v>
      </c>
      <c r="C34" s="129" t="s">
        <v>8</v>
      </c>
      <c r="D34" s="129" t="s">
        <v>9</v>
      </c>
      <c r="E34" s="129" t="s">
        <v>63</v>
      </c>
      <c r="F34" s="129" t="s">
        <v>32</v>
      </c>
    </row>
    <row r="35" spans="1:6" s="5" customFormat="1" ht="19.5" customHeight="1">
      <c r="A35" s="151" t="s">
        <v>35</v>
      </c>
      <c r="B35" s="152"/>
      <c r="C35" s="153"/>
      <c r="D35" s="153"/>
      <c r="E35" s="153"/>
      <c r="F35" s="153"/>
    </row>
    <row r="36" spans="1:6" s="5" customFormat="1" ht="19.5" customHeight="1">
      <c r="A36" s="158">
        <v>402532</v>
      </c>
      <c r="B36" s="41" t="s">
        <v>22</v>
      </c>
      <c r="C36" s="42" t="s">
        <v>14</v>
      </c>
      <c r="D36" s="43">
        <f>4.56</f>
        <v>4.56</v>
      </c>
      <c r="E36" s="43"/>
      <c r="F36" s="34">
        <f>D36*E36</f>
        <v>0</v>
      </c>
    </row>
    <row r="37" spans="1:6" s="5" customFormat="1" ht="19.5" customHeight="1">
      <c r="A37" s="158">
        <v>402533</v>
      </c>
      <c r="B37" s="41" t="s">
        <v>24</v>
      </c>
      <c r="C37" s="42" t="s">
        <v>14</v>
      </c>
      <c r="D37" s="43">
        <f>4.56</f>
        <v>4.56</v>
      </c>
      <c r="E37" s="43"/>
      <c r="F37" s="34">
        <f>D37*E37</f>
        <v>0</v>
      </c>
    </row>
    <row r="38" spans="1:6" s="5" customFormat="1" ht="19.5" customHeight="1" thickBot="1">
      <c r="A38" s="38"/>
      <c r="B38" s="39"/>
      <c r="C38" s="44"/>
      <c r="D38" s="40"/>
      <c r="E38" s="169" t="s">
        <v>33</v>
      </c>
      <c r="F38" s="37">
        <f>SUM(F36:F37)</f>
        <v>0</v>
      </c>
    </row>
    <row r="39" spans="1:6" s="5" customFormat="1" ht="8.25" customHeight="1" thickBot="1">
      <c r="A39" s="4"/>
      <c r="B39" s="4"/>
      <c r="C39" s="4"/>
      <c r="D39" s="4"/>
      <c r="E39" s="4"/>
      <c r="F39" s="4"/>
    </row>
    <row r="40" spans="1:6" s="5" customFormat="1" ht="19.5" customHeight="1">
      <c r="A40" s="130" t="s">
        <v>6</v>
      </c>
      <c r="B40" s="131" t="s">
        <v>7</v>
      </c>
      <c r="C40" s="132" t="s">
        <v>8</v>
      </c>
      <c r="D40" s="131" t="s">
        <v>9</v>
      </c>
      <c r="E40" s="131" t="s">
        <v>63</v>
      </c>
      <c r="F40" s="131" t="s">
        <v>32</v>
      </c>
    </row>
    <row r="41" spans="1:6" s="5" customFormat="1" ht="19.5" customHeight="1">
      <c r="A41" s="141" t="s">
        <v>36</v>
      </c>
      <c r="B41" s="142"/>
      <c r="C41" s="142"/>
      <c r="D41" s="142"/>
      <c r="E41" s="142"/>
      <c r="F41" s="142"/>
    </row>
    <row r="42" spans="1:6" s="5" customFormat="1" ht="19.5" customHeight="1">
      <c r="A42" s="159">
        <v>402599</v>
      </c>
      <c r="B42" s="45" t="s">
        <v>27</v>
      </c>
      <c r="C42" s="46" t="s">
        <v>12</v>
      </c>
      <c r="D42" s="47">
        <f>156.68</f>
        <v>156.68</v>
      </c>
      <c r="E42" s="47"/>
      <c r="F42" s="47">
        <f>D42*E42</f>
        <v>0</v>
      </c>
    </row>
    <row r="43" spans="1:6" s="5" customFormat="1" ht="19.5" customHeight="1">
      <c r="A43" s="159">
        <v>402015</v>
      </c>
      <c r="B43" s="45" t="s">
        <v>29</v>
      </c>
      <c r="C43" s="46" t="s">
        <v>12</v>
      </c>
      <c r="D43" s="47">
        <f>176.81</f>
        <v>176.81</v>
      </c>
      <c r="E43" s="47"/>
      <c r="F43" s="47">
        <f>D43*E43</f>
        <v>0</v>
      </c>
    </row>
    <row r="44" spans="1:6" s="5" customFormat="1" ht="19.5" customHeight="1">
      <c r="A44" s="48"/>
      <c r="B44" s="48"/>
      <c r="C44" s="48"/>
      <c r="D44" s="48"/>
      <c r="E44" s="49"/>
      <c r="F44" s="49"/>
    </row>
    <row r="45" spans="1:6" s="5" customFormat="1" ht="19.5" customHeight="1">
      <c r="A45" s="160">
        <v>402571</v>
      </c>
      <c r="B45" s="45" t="s">
        <v>30</v>
      </c>
      <c r="C45" s="50" t="s">
        <v>12</v>
      </c>
      <c r="D45" s="50">
        <f>175.38</f>
        <v>175.38</v>
      </c>
      <c r="E45" s="50"/>
      <c r="F45" s="47">
        <f>D45*E45</f>
        <v>0</v>
      </c>
    </row>
    <row r="46" spans="1:6" s="5" customFormat="1" ht="19.5" customHeight="1">
      <c r="A46" s="160">
        <v>402574</v>
      </c>
      <c r="B46" s="45" t="s">
        <v>31</v>
      </c>
      <c r="C46" s="50" t="s">
        <v>12</v>
      </c>
      <c r="D46" s="50">
        <f>198.38</f>
        <v>198.38</v>
      </c>
      <c r="E46" s="50"/>
      <c r="F46" s="47">
        <f>D46*E46</f>
        <v>0</v>
      </c>
    </row>
    <row r="47" spans="1:6" s="5" customFormat="1" ht="19.5" customHeight="1">
      <c r="A47" s="44"/>
      <c r="B47" s="44"/>
      <c r="C47" s="44"/>
      <c r="D47" s="44"/>
      <c r="E47" s="167" t="s">
        <v>33</v>
      </c>
      <c r="F47" s="47">
        <f>SUM(F42:F46)</f>
        <v>0</v>
      </c>
    </row>
    <row r="48" spans="1:6" s="5" customFormat="1" ht="10.5" customHeight="1" thickBot="1">
      <c r="A48" s="49"/>
      <c r="B48" s="49"/>
      <c r="C48" s="49"/>
      <c r="D48" s="49"/>
      <c r="E48" s="49"/>
      <c r="F48" s="49"/>
    </row>
    <row r="49" spans="1:6" s="23" customFormat="1" ht="19.5" customHeight="1" thickBot="1">
      <c r="A49" s="133" t="s">
        <v>6</v>
      </c>
      <c r="B49" s="134" t="s">
        <v>7</v>
      </c>
      <c r="C49" s="134" t="s">
        <v>8</v>
      </c>
      <c r="D49" s="134" t="s">
        <v>9</v>
      </c>
      <c r="E49" s="134" t="s">
        <v>63</v>
      </c>
      <c r="F49" s="134" t="s">
        <v>32</v>
      </c>
    </row>
    <row r="50" spans="1:6" s="5" customFormat="1" ht="19.5" customHeight="1" thickBot="1">
      <c r="A50" s="143" t="s">
        <v>10</v>
      </c>
      <c r="B50" s="144"/>
      <c r="C50" s="144"/>
      <c r="D50" s="144"/>
      <c r="E50" s="144"/>
      <c r="F50" s="144"/>
    </row>
    <row r="51" spans="1:6" s="5" customFormat="1" ht="19.5" customHeight="1">
      <c r="A51" s="161">
        <v>402085</v>
      </c>
      <c r="B51" s="51" t="s">
        <v>13</v>
      </c>
      <c r="C51" s="52" t="s">
        <v>14</v>
      </c>
      <c r="D51" s="53">
        <f>25.75</f>
        <v>25.75</v>
      </c>
      <c r="E51" s="53"/>
      <c r="F51" s="53">
        <f>D51*E51</f>
        <v>0</v>
      </c>
    </row>
    <row r="52" spans="1:6" s="5" customFormat="1" ht="19.5" customHeight="1">
      <c r="A52" s="162">
        <v>402096</v>
      </c>
      <c r="B52" s="54" t="s">
        <v>16</v>
      </c>
      <c r="C52" s="55" t="s">
        <v>12</v>
      </c>
      <c r="D52" s="56">
        <f>77.87</f>
        <v>77.87</v>
      </c>
      <c r="E52" s="56"/>
      <c r="F52" s="56">
        <f>D52*E52</f>
        <v>0</v>
      </c>
    </row>
    <row r="53" spans="1:6" s="5" customFormat="1" ht="19.5" customHeight="1" thickBot="1">
      <c r="A53" s="163">
        <v>402037</v>
      </c>
      <c r="B53" s="57" t="s">
        <v>37</v>
      </c>
      <c r="C53" s="58" t="s">
        <v>12</v>
      </c>
      <c r="D53" s="59">
        <v>9.63</v>
      </c>
      <c r="E53" s="59"/>
      <c r="F53" s="59">
        <f>D53*E53</f>
        <v>0</v>
      </c>
    </row>
    <row r="54" spans="1:6" s="5" customFormat="1" ht="19.5" customHeight="1" thickBot="1">
      <c r="A54" s="38"/>
      <c r="B54" s="39"/>
      <c r="C54" s="44"/>
      <c r="D54" s="40"/>
      <c r="E54" s="168" t="s">
        <v>33</v>
      </c>
      <c r="F54" s="60">
        <f>SUM(F51:F53)</f>
        <v>0</v>
      </c>
    </row>
    <row r="55" spans="1:6" s="5" customFormat="1" ht="8.25" customHeight="1" thickBot="1">
      <c r="A55" s="20"/>
      <c r="B55" s="20"/>
      <c r="C55" s="20"/>
      <c r="D55" s="20"/>
      <c r="E55" s="4"/>
      <c r="F55" s="4"/>
    </row>
    <row r="56" spans="1:6" s="23" customFormat="1" ht="19.5" customHeight="1" thickBot="1">
      <c r="A56" s="135" t="s">
        <v>6</v>
      </c>
      <c r="B56" s="136" t="s">
        <v>7</v>
      </c>
      <c r="C56" s="136" t="s">
        <v>8</v>
      </c>
      <c r="D56" s="136" t="s">
        <v>9</v>
      </c>
      <c r="E56" s="136" t="s">
        <v>63</v>
      </c>
      <c r="F56" s="136" t="s">
        <v>32</v>
      </c>
    </row>
    <row r="57" spans="1:6" s="5" customFormat="1" ht="19.5" customHeight="1" thickBot="1">
      <c r="A57" s="145" t="s">
        <v>57</v>
      </c>
      <c r="B57" s="146"/>
      <c r="C57" s="146"/>
      <c r="D57" s="146"/>
      <c r="E57" s="146"/>
      <c r="F57" s="147"/>
    </row>
    <row r="58" spans="1:6" s="5" customFormat="1" ht="19.5" customHeight="1">
      <c r="A58" s="164">
        <v>403501</v>
      </c>
      <c r="B58" s="61" t="s">
        <v>47</v>
      </c>
      <c r="C58" s="62" t="s">
        <v>23</v>
      </c>
      <c r="D58" s="63">
        <v>119.55</v>
      </c>
      <c r="E58" s="63"/>
      <c r="F58" s="63">
        <f>D58*E58</f>
        <v>0</v>
      </c>
    </row>
    <row r="59" spans="1:6" s="5" customFormat="1" ht="19.5" customHeight="1">
      <c r="A59" s="165">
        <v>403502</v>
      </c>
      <c r="B59" s="64" t="s">
        <v>48</v>
      </c>
      <c r="C59" s="65" t="s">
        <v>23</v>
      </c>
      <c r="D59" s="66">
        <v>60</v>
      </c>
      <c r="E59" s="66"/>
      <c r="F59" s="66">
        <f>D59*E59</f>
        <v>0</v>
      </c>
    </row>
    <row r="60" spans="1:6" s="5" customFormat="1" ht="19.5" customHeight="1">
      <c r="A60" s="165">
        <v>403503</v>
      </c>
      <c r="B60" s="64" t="s">
        <v>49</v>
      </c>
      <c r="C60" s="65" t="s">
        <v>23</v>
      </c>
      <c r="D60" s="66">
        <v>115.2</v>
      </c>
      <c r="E60" s="66"/>
      <c r="F60" s="66">
        <f>D60*E60</f>
        <v>0</v>
      </c>
    </row>
    <row r="61" spans="1:6" s="5" customFormat="1" ht="19.5" customHeight="1">
      <c r="A61" s="165">
        <v>403504</v>
      </c>
      <c r="B61" s="64" t="s">
        <v>50</v>
      </c>
      <c r="C61" s="65" t="s">
        <v>23</v>
      </c>
      <c r="D61" s="66">
        <v>65.66</v>
      </c>
      <c r="E61" s="66"/>
      <c r="F61" s="66">
        <f>D61*E61</f>
        <v>0</v>
      </c>
    </row>
    <row r="62" spans="1:6" s="5" customFormat="1" ht="19.5" customHeight="1" thickBot="1">
      <c r="A62" s="163">
        <v>403505</v>
      </c>
      <c r="B62" s="57" t="s">
        <v>51</v>
      </c>
      <c r="C62" s="58" t="s">
        <v>23</v>
      </c>
      <c r="D62" s="59">
        <v>66.47</v>
      </c>
      <c r="E62" s="59"/>
      <c r="F62" s="59">
        <f>D62*E62</f>
        <v>0</v>
      </c>
    </row>
    <row r="63" spans="1:6" s="5" customFormat="1" ht="19.5" customHeight="1" thickBot="1">
      <c r="A63" s="38"/>
      <c r="B63" s="39"/>
      <c r="C63" s="38"/>
      <c r="D63" s="40"/>
      <c r="E63" s="168" t="s">
        <v>33</v>
      </c>
      <c r="F63" s="60">
        <f>SUM(F58:F62)</f>
        <v>0</v>
      </c>
    </row>
    <row r="64" spans="1:6" s="4" customFormat="1" ht="10.5" customHeight="1" thickBot="1">
      <c r="A64" s="137"/>
      <c r="B64" s="138"/>
      <c r="C64" s="137"/>
      <c r="D64" s="139"/>
      <c r="E64" s="140"/>
      <c r="F64" s="140"/>
    </row>
    <row r="65" spans="1:6" s="23" customFormat="1" ht="19.5" customHeight="1" thickBot="1">
      <c r="A65" s="136" t="s">
        <v>6</v>
      </c>
      <c r="B65" s="136" t="s">
        <v>7</v>
      </c>
      <c r="C65" s="136" t="s">
        <v>8</v>
      </c>
      <c r="D65" s="136" t="s">
        <v>9</v>
      </c>
      <c r="E65" s="136" t="s">
        <v>63</v>
      </c>
      <c r="F65" s="136" t="s">
        <v>32</v>
      </c>
    </row>
    <row r="66" spans="1:6" s="5" customFormat="1" ht="19.5" customHeight="1" thickBot="1">
      <c r="A66" s="148" t="s">
        <v>58</v>
      </c>
      <c r="B66" s="149"/>
      <c r="C66" s="149"/>
      <c r="D66" s="149"/>
      <c r="E66" s="149"/>
      <c r="F66" s="150"/>
    </row>
    <row r="67" spans="1:6" s="5" customFormat="1" ht="19.5" customHeight="1">
      <c r="A67" s="166">
        <v>403507</v>
      </c>
      <c r="B67" s="67" t="s">
        <v>52</v>
      </c>
      <c r="C67" s="68" t="s">
        <v>23</v>
      </c>
      <c r="D67" s="69">
        <v>29.9</v>
      </c>
      <c r="E67" s="69"/>
      <c r="F67" s="69">
        <f>D67*E67</f>
        <v>0</v>
      </c>
    </row>
    <row r="68" spans="1:6" s="5" customFormat="1" ht="19.5" customHeight="1" thickBot="1">
      <c r="A68" s="163">
        <v>403506</v>
      </c>
      <c r="B68" s="57" t="s">
        <v>53</v>
      </c>
      <c r="C68" s="58" t="s">
        <v>23</v>
      </c>
      <c r="D68" s="59">
        <v>19.09</v>
      </c>
      <c r="E68" s="59"/>
      <c r="F68" s="59">
        <f>D68*E68</f>
        <v>0</v>
      </c>
    </row>
    <row r="69" spans="1:6" s="5" customFormat="1" ht="19.5" customHeight="1" thickBot="1">
      <c r="A69" s="48"/>
      <c r="B69" s="48"/>
      <c r="C69" s="48"/>
      <c r="D69" s="48"/>
      <c r="E69" s="168" t="s">
        <v>33</v>
      </c>
      <c r="F69" s="60">
        <f>SUM(F67:F68)</f>
        <v>0</v>
      </c>
    </row>
    <row r="70" spans="1:6" s="4" customFormat="1" ht="8.25" customHeight="1" thickBot="1">
      <c r="A70" s="20"/>
      <c r="B70" s="20"/>
      <c r="C70" s="20"/>
      <c r="D70" s="20"/>
      <c r="E70" s="17"/>
      <c r="F70" s="24"/>
    </row>
    <row r="71" spans="1:6" s="23" customFormat="1" ht="19.5" customHeight="1" thickBot="1">
      <c r="A71" s="136" t="s">
        <v>6</v>
      </c>
      <c r="B71" s="136" t="s">
        <v>7</v>
      </c>
      <c r="C71" s="136" t="s">
        <v>8</v>
      </c>
      <c r="D71" s="136" t="s">
        <v>9</v>
      </c>
      <c r="E71" s="136" t="s">
        <v>63</v>
      </c>
      <c r="F71" s="136" t="s">
        <v>32</v>
      </c>
    </row>
    <row r="72" spans="1:6" s="5" customFormat="1" ht="19.5" customHeight="1" thickBot="1">
      <c r="A72" s="148" t="s">
        <v>59</v>
      </c>
      <c r="B72" s="149"/>
      <c r="C72" s="149"/>
      <c r="D72" s="149"/>
      <c r="E72" s="149"/>
      <c r="F72" s="150"/>
    </row>
    <row r="73" spans="1:6" s="5" customFormat="1" ht="19.5" customHeight="1">
      <c r="A73" s="164">
        <v>402623</v>
      </c>
      <c r="B73" s="61" t="s">
        <v>25</v>
      </c>
      <c r="C73" s="62" t="s">
        <v>26</v>
      </c>
      <c r="D73" s="63">
        <v>33</v>
      </c>
      <c r="E73" s="63"/>
      <c r="F73" s="63">
        <f>D73*E73</f>
        <v>0</v>
      </c>
    </row>
    <row r="74" spans="1:6" s="5" customFormat="1" ht="19.5" customHeight="1">
      <c r="A74" s="165">
        <v>402037</v>
      </c>
      <c r="B74" s="64" t="s">
        <v>54</v>
      </c>
      <c r="C74" s="65" t="s">
        <v>55</v>
      </c>
      <c r="D74" s="66">
        <v>9.63</v>
      </c>
      <c r="E74" s="66"/>
      <c r="F74" s="66">
        <f>D74*E74</f>
        <v>0</v>
      </c>
    </row>
    <row r="75" spans="1:6" s="5" customFormat="1" ht="19.5" customHeight="1">
      <c r="A75" s="165">
        <v>510573</v>
      </c>
      <c r="B75" s="64" t="s">
        <v>28</v>
      </c>
      <c r="C75" s="65" t="s">
        <v>23</v>
      </c>
      <c r="D75" s="66">
        <v>1.62</v>
      </c>
      <c r="E75" s="66"/>
      <c r="F75" s="66">
        <f>D75*E75</f>
        <v>0</v>
      </c>
    </row>
    <row r="76" spans="1:6" s="5" customFormat="1" ht="19.5" customHeight="1" thickBot="1">
      <c r="A76" s="163">
        <v>510575</v>
      </c>
      <c r="B76" s="57" t="s">
        <v>56</v>
      </c>
      <c r="C76" s="58" t="s">
        <v>23</v>
      </c>
      <c r="D76" s="59">
        <v>3</v>
      </c>
      <c r="E76" s="59"/>
      <c r="F76" s="59">
        <f>D76*E76</f>
        <v>0</v>
      </c>
    </row>
    <row r="77" spans="1:6" s="5" customFormat="1" ht="19.5" customHeight="1" thickBot="1">
      <c r="A77" s="48"/>
      <c r="B77" s="48"/>
      <c r="C77" s="48"/>
      <c r="D77" s="48"/>
      <c r="E77" s="168" t="s">
        <v>33</v>
      </c>
      <c r="F77" s="60">
        <f>SUM(F73:F76)</f>
        <v>0</v>
      </c>
    </row>
    <row r="78" spans="1:6" s="4" customFormat="1" ht="10.5" customHeight="1">
      <c r="A78" s="20"/>
      <c r="B78" s="20"/>
      <c r="C78" s="20"/>
      <c r="D78" s="20"/>
      <c r="E78" s="17"/>
      <c r="F78" s="24"/>
    </row>
    <row r="79" spans="1:6" s="5" customFormat="1" ht="19.5" customHeight="1" thickBot="1">
      <c r="A79" s="20"/>
      <c r="B79" s="4"/>
      <c r="C79" s="17"/>
      <c r="D79" s="20"/>
      <c r="E79" s="109" t="s">
        <v>32</v>
      </c>
      <c r="F79" s="110"/>
    </row>
    <row r="80" spans="1:6" s="5" customFormat="1" ht="19.5" customHeight="1" thickBot="1">
      <c r="A80" s="20"/>
      <c r="B80" s="20"/>
      <c r="C80" s="20"/>
      <c r="D80" s="20"/>
      <c r="E80" s="111">
        <f>F69+F63+F54+F47+F38+F32</f>
        <v>0</v>
      </c>
      <c r="F80" s="112"/>
    </row>
    <row r="81" spans="1:6" ht="13.5" thickBot="1">
      <c r="A81" s="21"/>
      <c r="B81" s="21"/>
      <c r="C81" s="21"/>
      <c r="D81" s="22"/>
      <c r="E81" s="21"/>
      <c r="F81" s="21"/>
    </row>
    <row r="82" spans="1:6" s="5" customFormat="1" ht="19.5" customHeight="1">
      <c r="A82" s="96" t="s">
        <v>38</v>
      </c>
      <c r="B82" s="97"/>
      <c r="C82" s="96" t="s">
        <v>39</v>
      </c>
      <c r="D82" s="102"/>
      <c r="E82" s="103"/>
      <c r="F82" s="104"/>
    </row>
    <row r="83" spans="1:6" s="5" customFormat="1" ht="19.5" customHeight="1">
      <c r="A83" s="98"/>
      <c r="B83" s="99"/>
      <c r="C83" s="98"/>
      <c r="D83" s="105"/>
      <c r="E83" s="105"/>
      <c r="F83" s="106"/>
    </row>
    <row r="84" spans="1:6" s="5" customFormat="1" ht="19.5" customHeight="1">
      <c r="A84" s="98"/>
      <c r="B84" s="99"/>
      <c r="C84" s="98"/>
      <c r="D84" s="105"/>
      <c r="E84" s="105"/>
      <c r="F84" s="106"/>
    </row>
    <row r="85" spans="1:6" s="5" customFormat="1" ht="19.5" customHeight="1">
      <c r="A85" s="98"/>
      <c r="B85" s="99"/>
      <c r="C85" s="98"/>
      <c r="D85" s="105"/>
      <c r="E85" s="105"/>
      <c r="F85" s="106"/>
    </row>
    <row r="86" spans="1:6" s="5" customFormat="1" ht="19.5" customHeight="1">
      <c r="A86" s="98"/>
      <c r="B86" s="99"/>
      <c r="C86" s="98"/>
      <c r="D86" s="105"/>
      <c r="E86" s="105"/>
      <c r="F86" s="106"/>
    </row>
    <row r="87" spans="1:6" s="5" customFormat="1" ht="19.5" customHeight="1" thickBot="1">
      <c r="A87" s="100"/>
      <c r="B87" s="101"/>
      <c r="C87" s="100"/>
      <c r="D87" s="107"/>
      <c r="E87" s="107"/>
      <c r="F87" s="108"/>
    </row>
    <row r="88" s="5" customFormat="1" ht="19.5" customHeight="1"/>
    <row r="89" s="5" customFormat="1" ht="19.5" customHeight="1"/>
    <row r="90" s="5" customFormat="1" ht="19.5" customHeight="1"/>
  </sheetData>
  <sheetProtection/>
  <mergeCells count="20">
    <mergeCell ref="A82:B82"/>
    <mergeCell ref="A83:B87"/>
    <mergeCell ref="C82:F82"/>
    <mergeCell ref="C83:F87"/>
    <mergeCell ref="A24:F24"/>
    <mergeCell ref="A72:F72"/>
    <mergeCell ref="E79:F79"/>
    <mergeCell ref="E80:F80"/>
    <mergeCell ref="B2:F7"/>
    <mergeCell ref="B16:F16"/>
    <mergeCell ref="B9:C9"/>
    <mergeCell ref="B11:C11"/>
    <mergeCell ref="B13:F13"/>
    <mergeCell ref="B15:F15"/>
    <mergeCell ref="C17:F17"/>
    <mergeCell ref="C19:F19"/>
    <mergeCell ref="C20:F20"/>
    <mergeCell ref="B21:F21"/>
    <mergeCell ref="A57:F57"/>
    <mergeCell ref="A66:F66"/>
  </mergeCells>
  <printOptions horizontalCentered="1" verticalCentered="1"/>
  <pageMargins left="0.2755905511811024" right="0.2362204724409449" top="0.6299212598425197" bottom="0.1968503937007874" header="0.4724409448818898" footer="0.1968503937007874"/>
  <pageSetup horizontalDpi="600" verticalDpi="600" orientation="portrait" paperSize="9" scale="50" r:id="rId4"/>
  <rowBreaks count="1" manualBreakCount="1">
    <brk id="87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I17" sqref="I17"/>
    </sheetView>
  </sheetViews>
  <sheetFormatPr defaultColWidth="11.421875" defaultRowHeight="12.75"/>
  <cols>
    <col min="1" max="1" width="25.8515625" style="2" customWidth="1"/>
    <col min="2" max="2" width="60.57421875" style="2" customWidth="1"/>
    <col min="3" max="3" width="21.28125" style="2" bestFit="1" customWidth="1"/>
    <col min="4" max="4" width="12.7109375" style="1" customWidth="1"/>
    <col min="5" max="5" width="12.7109375" style="2" customWidth="1"/>
    <col min="6" max="6" width="23.00390625" style="2" customWidth="1"/>
  </cols>
  <sheetData>
    <row r="1" spans="1:6" s="3" customFormat="1" ht="12.75">
      <c r="A1" s="4"/>
      <c r="B1" s="4"/>
      <c r="C1" s="4"/>
      <c r="D1" s="4"/>
      <c r="E1" s="4"/>
      <c r="F1" s="4"/>
    </row>
    <row r="2" spans="1:6" s="6" customFormat="1" ht="12.75" customHeight="1">
      <c r="A2" s="4"/>
      <c r="B2" s="174" t="s">
        <v>65</v>
      </c>
      <c r="C2" s="175"/>
      <c r="D2" s="175"/>
      <c r="E2" s="175"/>
      <c r="F2" s="175"/>
    </row>
    <row r="3" spans="1:6" s="6" customFormat="1" ht="12.75" customHeight="1">
      <c r="A3" s="4"/>
      <c r="B3" s="175"/>
      <c r="C3" s="175"/>
      <c r="D3" s="175"/>
      <c r="E3" s="175"/>
      <c r="F3" s="175"/>
    </row>
    <row r="4" spans="1:6" s="6" customFormat="1" ht="18" customHeight="1">
      <c r="A4" s="4"/>
      <c r="B4" s="175"/>
      <c r="C4" s="175"/>
      <c r="D4" s="175"/>
      <c r="E4" s="175"/>
      <c r="F4" s="175"/>
    </row>
    <row r="5" spans="1:6" s="6" customFormat="1" ht="12.75" customHeight="1" hidden="1">
      <c r="A5" s="4"/>
      <c r="B5" s="175"/>
      <c r="C5" s="175"/>
      <c r="D5" s="175"/>
      <c r="E5" s="175"/>
      <c r="F5" s="175"/>
    </row>
    <row r="6" spans="1:6" s="6" customFormat="1" ht="23.25" customHeight="1">
      <c r="A6" s="4"/>
      <c r="B6" s="175"/>
      <c r="C6" s="175"/>
      <c r="D6" s="175"/>
      <c r="E6" s="175"/>
      <c r="F6" s="175"/>
    </row>
    <row r="7" spans="1:6" s="6" customFormat="1" ht="24" customHeight="1">
      <c r="A7" s="4"/>
      <c r="B7" s="175"/>
      <c r="C7" s="175"/>
      <c r="D7" s="175"/>
      <c r="E7" s="175"/>
      <c r="F7" s="175"/>
    </row>
    <row r="8" spans="1:6" s="3" customFormat="1" ht="10.5" customHeight="1" thickBot="1">
      <c r="A8" s="4"/>
      <c r="B8" s="4"/>
      <c r="C8" s="10"/>
      <c r="D8" s="10"/>
      <c r="E8" s="10"/>
      <c r="F8" s="10"/>
    </row>
    <row r="9" spans="1:6" s="3" customFormat="1" ht="21.75" customHeight="1">
      <c r="A9" s="16" t="s">
        <v>0</v>
      </c>
      <c r="B9" s="86"/>
      <c r="C9" s="87"/>
      <c r="D9" s="13"/>
      <c r="E9" s="27" t="s">
        <v>61</v>
      </c>
      <c r="F9" s="14"/>
    </row>
    <row r="10" spans="1:6" s="3" customFormat="1" ht="6" customHeight="1">
      <c r="A10" s="16"/>
      <c r="B10" s="15"/>
      <c r="C10" s="7"/>
      <c r="D10" s="11"/>
      <c r="E10" s="12"/>
      <c r="F10" s="9"/>
    </row>
    <row r="11" spans="1:6" s="3" customFormat="1" ht="21.75" customHeight="1">
      <c r="A11" s="16" t="s">
        <v>1</v>
      </c>
      <c r="B11" s="88"/>
      <c r="C11" s="89"/>
      <c r="D11" s="28"/>
      <c r="E11" s="12"/>
      <c r="F11" s="9"/>
    </row>
    <row r="12" spans="1:6" s="3" customFormat="1" ht="7.5" customHeight="1">
      <c r="A12" s="16"/>
      <c r="B12" s="15"/>
      <c r="C12" s="7"/>
      <c r="D12" s="11"/>
      <c r="E12" s="12"/>
      <c r="F12" s="9"/>
    </row>
    <row r="13" spans="1:6" s="3" customFormat="1" ht="21.75" customHeight="1">
      <c r="A13" s="16" t="s">
        <v>2</v>
      </c>
      <c r="B13" s="90"/>
      <c r="C13" s="91"/>
      <c r="D13" s="91"/>
      <c r="E13" s="91"/>
      <c r="F13" s="92"/>
    </row>
    <row r="14" spans="1:6" s="3" customFormat="1" ht="6" customHeight="1">
      <c r="A14" s="16"/>
      <c r="B14" s="8"/>
      <c r="C14" s="4"/>
      <c r="D14" s="4"/>
      <c r="E14" s="4"/>
      <c r="F14" s="9"/>
    </row>
    <row r="15" spans="1:6" s="3" customFormat="1" ht="23.25" customHeight="1">
      <c r="A15" s="16" t="s">
        <v>3</v>
      </c>
      <c r="B15" s="93"/>
      <c r="C15" s="94"/>
      <c r="D15" s="94"/>
      <c r="E15" s="94"/>
      <c r="F15" s="95"/>
    </row>
    <row r="16" spans="1:6" s="3" customFormat="1" ht="18" customHeight="1">
      <c r="A16" s="25"/>
      <c r="B16" s="83"/>
      <c r="C16" s="84"/>
      <c r="D16" s="84"/>
      <c r="E16" s="84"/>
      <c r="F16" s="85"/>
    </row>
    <row r="17" spans="1:6" s="3" customFormat="1" ht="18" customHeight="1" thickBot="1">
      <c r="A17" s="25"/>
      <c r="B17" s="29" t="s">
        <v>40</v>
      </c>
      <c r="C17" s="70" t="s">
        <v>41</v>
      </c>
      <c r="D17" s="71"/>
      <c r="E17" s="71"/>
      <c r="F17" s="72"/>
    </row>
    <row r="18" spans="1:6" s="3" customFormat="1" ht="13.5" customHeight="1" thickBot="1">
      <c r="A18" s="26"/>
      <c r="B18" s="4"/>
      <c r="C18" s="4"/>
      <c r="D18" s="4"/>
      <c r="E18" s="4"/>
      <c r="F18" s="4"/>
    </row>
    <row r="19" spans="1:6" s="3" customFormat="1" ht="18" customHeight="1">
      <c r="A19" s="16" t="s">
        <v>4</v>
      </c>
      <c r="B19" s="30" t="s">
        <v>42</v>
      </c>
      <c r="C19" s="73" t="s">
        <v>46</v>
      </c>
      <c r="D19" s="73"/>
      <c r="E19" s="73"/>
      <c r="F19" s="74"/>
    </row>
    <row r="20" spans="1:6" s="3" customFormat="1" ht="18" customHeight="1">
      <c r="A20" s="16" t="s">
        <v>5</v>
      </c>
      <c r="B20" s="31" t="s">
        <v>43</v>
      </c>
      <c r="C20" s="75" t="s">
        <v>44</v>
      </c>
      <c r="D20" s="76"/>
      <c r="E20" s="76"/>
      <c r="F20" s="77"/>
    </row>
    <row r="21" spans="1:6" s="3" customFormat="1" ht="18" customHeight="1" thickBot="1">
      <c r="A21" s="16" t="s">
        <v>60</v>
      </c>
      <c r="B21" s="78" t="s">
        <v>45</v>
      </c>
      <c r="C21" s="79"/>
      <c r="D21" s="79"/>
      <c r="E21" s="79"/>
      <c r="F21" s="80"/>
    </row>
    <row r="22" spans="2:6" s="5" customFormat="1" ht="19.5" customHeight="1" thickBot="1">
      <c r="B22" s="4"/>
      <c r="C22" s="4"/>
      <c r="D22" s="4"/>
      <c r="E22" s="4"/>
      <c r="F22" s="4"/>
    </row>
    <row r="23" spans="1:6" s="23" customFormat="1" ht="19.5" customHeight="1">
      <c r="A23" s="128" t="s">
        <v>6</v>
      </c>
      <c r="B23" s="129" t="s">
        <v>7</v>
      </c>
      <c r="C23" s="129" t="s">
        <v>8</v>
      </c>
      <c r="D23" s="129" t="s">
        <v>62</v>
      </c>
      <c r="E23" s="129" t="s">
        <v>63</v>
      </c>
      <c r="F23" s="129" t="s">
        <v>32</v>
      </c>
    </row>
    <row r="24" spans="1:6" s="5" customFormat="1" ht="19.5" customHeight="1">
      <c r="A24" s="113" t="s">
        <v>34</v>
      </c>
      <c r="B24" s="114"/>
      <c r="C24" s="114"/>
      <c r="D24" s="114"/>
      <c r="E24" s="114"/>
      <c r="F24" s="114"/>
    </row>
    <row r="25" spans="1:6" s="5" customFormat="1" ht="19.5" customHeight="1">
      <c r="A25" s="156">
        <v>402442</v>
      </c>
      <c r="B25" s="32" t="s">
        <v>11</v>
      </c>
      <c r="C25" s="33" t="s">
        <v>12</v>
      </c>
      <c r="D25" s="34">
        <v>131.1</v>
      </c>
      <c r="E25" s="34"/>
      <c r="F25" s="34">
        <f>D25*E25</f>
        <v>0</v>
      </c>
    </row>
    <row r="26" spans="1:6" s="5" customFormat="1" ht="19.5" customHeight="1">
      <c r="A26" s="156">
        <v>402443</v>
      </c>
      <c r="B26" s="32" t="s">
        <v>15</v>
      </c>
      <c r="C26" s="33" t="s">
        <v>12</v>
      </c>
      <c r="D26" s="34">
        <v>170.56</v>
      </c>
      <c r="E26" s="34"/>
      <c r="F26" s="34">
        <f>D26*E26</f>
        <v>0</v>
      </c>
    </row>
    <row r="27" spans="1:6" s="5" customFormat="1" ht="19.5" customHeight="1">
      <c r="A27" s="156">
        <v>402444</v>
      </c>
      <c r="B27" s="32" t="s">
        <v>17</v>
      </c>
      <c r="C27" s="33" t="s">
        <v>14</v>
      </c>
      <c r="D27" s="34">
        <v>312.7</v>
      </c>
      <c r="E27" s="34"/>
      <c r="F27" s="34">
        <f>D27*E27</f>
        <v>0</v>
      </c>
    </row>
    <row r="28" spans="1:6" s="5" customFormat="1" ht="19.5" customHeight="1">
      <c r="A28" s="156">
        <v>402445</v>
      </c>
      <c r="B28" s="32" t="s">
        <v>18</v>
      </c>
      <c r="C28" s="33" t="s">
        <v>14</v>
      </c>
      <c r="D28" s="34">
        <v>259</v>
      </c>
      <c r="E28" s="34"/>
      <c r="F28" s="34">
        <f>D28*E28</f>
        <v>0</v>
      </c>
    </row>
    <row r="29" spans="1:6" s="5" customFormat="1" ht="19.5" customHeight="1">
      <c r="A29" s="156">
        <v>402446</v>
      </c>
      <c r="B29" s="32" t="s">
        <v>19</v>
      </c>
      <c r="C29" s="33" t="s">
        <v>14</v>
      </c>
      <c r="D29" s="34">
        <f>187.93*2</f>
        <v>375.86</v>
      </c>
      <c r="E29" s="34"/>
      <c r="F29" s="34">
        <f>D29*E29</f>
        <v>0</v>
      </c>
    </row>
    <row r="30" spans="1:6" s="5" customFormat="1" ht="19.5" customHeight="1">
      <c r="A30" s="156">
        <v>402447</v>
      </c>
      <c r="B30" s="32" t="s">
        <v>20</v>
      </c>
      <c r="C30" s="33" t="s">
        <v>14</v>
      </c>
      <c r="D30" s="34">
        <v>606</v>
      </c>
      <c r="E30" s="34"/>
      <c r="F30" s="34">
        <f>D30*E30</f>
        <v>0</v>
      </c>
    </row>
    <row r="31" spans="1:6" s="5" customFormat="1" ht="19.5" customHeight="1" thickBot="1">
      <c r="A31" s="157">
        <v>402448</v>
      </c>
      <c r="B31" s="35" t="s">
        <v>21</v>
      </c>
      <c r="C31" s="36" t="s">
        <v>14</v>
      </c>
      <c r="D31" s="37">
        <v>744.62</v>
      </c>
      <c r="E31" s="37"/>
      <c r="F31" s="37">
        <f>D31*E31</f>
        <v>0</v>
      </c>
    </row>
    <row r="32" spans="1:6" s="5" customFormat="1" ht="19.5" customHeight="1" thickBot="1">
      <c r="A32" s="38"/>
      <c r="B32" s="39"/>
      <c r="C32" s="38"/>
      <c r="D32" s="40"/>
      <c r="E32" s="173" t="s">
        <v>33</v>
      </c>
      <c r="F32" s="37">
        <f>SUM(F25:F31)</f>
        <v>0</v>
      </c>
    </row>
    <row r="33" spans="1:6" s="5" customFormat="1" ht="14.25" customHeight="1" thickBot="1">
      <c r="A33" s="4"/>
      <c r="B33" s="4"/>
      <c r="C33" s="4"/>
      <c r="D33" s="4"/>
      <c r="E33" s="4"/>
      <c r="F33" s="4"/>
    </row>
    <row r="34" spans="1:6" s="23" customFormat="1" ht="19.5" customHeight="1">
      <c r="A34" s="128" t="s">
        <v>6</v>
      </c>
      <c r="B34" s="129" t="s">
        <v>7</v>
      </c>
      <c r="C34" s="129" t="s">
        <v>8</v>
      </c>
      <c r="D34" s="129" t="s">
        <v>9</v>
      </c>
      <c r="E34" s="129" t="s">
        <v>63</v>
      </c>
      <c r="F34" s="129" t="s">
        <v>32</v>
      </c>
    </row>
    <row r="35" spans="1:6" s="5" customFormat="1" ht="19.5" customHeight="1">
      <c r="A35" s="117" t="s">
        <v>35</v>
      </c>
      <c r="B35" s="115"/>
      <c r="C35" s="116"/>
      <c r="D35" s="116"/>
      <c r="E35" s="116"/>
      <c r="F35" s="116"/>
    </row>
    <row r="36" spans="1:6" s="5" customFormat="1" ht="19.5" customHeight="1">
      <c r="A36" s="158">
        <v>402532</v>
      </c>
      <c r="B36" s="41" t="s">
        <v>22</v>
      </c>
      <c r="C36" s="42" t="s">
        <v>14</v>
      </c>
      <c r="D36" s="43">
        <f>4.56*2</f>
        <v>9.12</v>
      </c>
      <c r="E36" s="43"/>
      <c r="F36" s="34">
        <f>D36*E36</f>
        <v>0</v>
      </c>
    </row>
    <row r="37" spans="1:6" s="5" customFormat="1" ht="19.5" customHeight="1">
      <c r="A37" s="158">
        <v>402533</v>
      </c>
      <c r="B37" s="41" t="s">
        <v>24</v>
      </c>
      <c r="C37" s="42" t="s">
        <v>14</v>
      </c>
      <c r="D37" s="43">
        <f>4.56*2</f>
        <v>9.12</v>
      </c>
      <c r="E37" s="43"/>
      <c r="F37" s="34">
        <f>D37*E37</f>
        <v>0</v>
      </c>
    </row>
    <row r="38" spans="1:6" s="5" customFormat="1" ht="19.5" customHeight="1" thickBot="1">
      <c r="A38" s="38"/>
      <c r="B38" s="39"/>
      <c r="C38" s="44"/>
      <c r="D38" s="40"/>
      <c r="E38" s="173" t="s">
        <v>33</v>
      </c>
      <c r="F38" s="37">
        <f>SUM(F36:F37)</f>
        <v>0</v>
      </c>
    </row>
    <row r="39" spans="1:6" s="5" customFormat="1" ht="8.25" customHeight="1" thickBot="1">
      <c r="A39" s="4"/>
      <c r="B39" s="4"/>
      <c r="C39" s="4"/>
      <c r="D39" s="4"/>
      <c r="E39" s="4"/>
      <c r="F39" s="4"/>
    </row>
    <row r="40" spans="1:6" s="5" customFormat="1" ht="19.5" customHeight="1">
      <c r="A40" s="130" t="s">
        <v>6</v>
      </c>
      <c r="B40" s="131" t="s">
        <v>7</v>
      </c>
      <c r="C40" s="132" t="s">
        <v>8</v>
      </c>
      <c r="D40" s="131" t="s">
        <v>9</v>
      </c>
      <c r="E40" s="131" t="s">
        <v>63</v>
      </c>
      <c r="F40" s="131" t="s">
        <v>32</v>
      </c>
    </row>
    <row r="41" spans="1:6" s="5" customFormat="1" ht="19.5" customHeight="1">
      <c r="A41" s="118" t="s">
        <v>36</v>
      </c>
      <c r="B41" s="119"/>
      <c r="C41" s="119"/>
      <c r="D41" s="119"/>
      <c r="E41" s="119"/>
      <c r="F41" s="119"/>
    </row>
    <row r="42" spans="1:6" s="5" customFormat="1" ht="19.5" customHeight="1">
      <c r="A42" s="159">
        <v>402599</v>
      </c>
      <c r="B42" s="45" t="s">
        <v>27</v>
      </c>
      <c r="C42" s="46" t="s">
        <v>12</v>
      </c>
      <c r="D42" s="47">
        <f>156.68*2</f>
        <v>313.36</v>
      </c>
      <c r="E42" s="47"/>
      <c r="F42" s="47">
        <f>D42*E42</f>
        <v>0</v>
      </c>
    </row>
    <row r="43" spans="1:6" s="5" customFormat="1" ht="19.5" customHeight="1">
      <c r="A43" s="159">
        <v>402015</v>
      </c>
      <c r="B43" s="45" t="s">
        <v>29</v>
      </c>
      <c r="C43" s="46" t="s">
        <v>12</v>
      </c>
      <c r="D43" s="47">
        <f>176.81*2</f>
        <v>353.62</v>
      </c>
      <c r="E43" s="47"/>
      <c r="F43" s="47">
        <f>D43*E43</f>
        <v>0</v>
      </c>
    </row>
    <row r="44" spans="1:6" s="5" customFormat="1" ht="19.5" customHeight="1">
      <c r="A44" s="170"/>
      <c r="B44" s="48"/>
      <c r="C44" s="48"/>
      <c r="D44" s="48"/>
      <c r="E44" s="49"/>
      <c r="F44" s="49"/>
    </row>
    <row r="45" spans="1:6" s="5" customFormat="1" ht="19.5" customHeight="1">
      <c r="A45" s="160">
        <v>402571</v>
      </c>
      <c r="B45" s="45" t="s">
        <v>30</v>
      </c>
      <c r="C45" s="50" t="s">
        <v>12</v>
      </c>
      <c r="D45" s="50">
        <f>175.38*2</f>
        <v>350.76</v>
      </c>
      <c r="E45" s="50"/>
      <c r="F45" s="47">
        <f>D45*E45</f>
        <v>0</v>
      </c>
    </row>
    <row r="46" spans="1:6" s="5" customFormat="1" ht="19.5" customHeight="1">
      <c r="A46" s="160">
        <v>402574</v>
      </c>
      <c r="B46" s="45" t="s">
        <v>31</v>
      </c>
      <c r="C46" s="50" t="s">
        <v>12</v>
      </c>
      <c r="D46" s="50">
        <f>198.38*2</f>
        <v>396.76</v>
      </c>
      <c r="E46" s="50"/>
      <c r="F46" s="47">
        <f>D46*E46</f>
        <v>0</v>
      </c>
    </row>
    <row r="47" spans="1:6" s="5" customFormat="1" ht="19.5" customHeight="1">
      <c r="A47" s="44"/>
      <c r="B47" s="44"/>
      <c r="C47" s="44"/>
      <c r="D47" s="44"/>
      <c r="E47" s="172" t="s">
        <v>33</v>
      </c>
      <c r="F47" s="47">
        <f>SUM(F42:F46)</f>
        <v>0</v>
      </c>
    </row>
    <row r="48" spans="1:6" s="5" customFormat="1" ht="24" customHeight="1" thickBot="1">
      <c r="A48" s="49"/>
      <c r="B48" s="49"/>
      <c r="C48" s="49"/>
      <c r="D48" s="49"/>
      <c r="E48" s="49"/>
      <c r="F48" s="49"/>
    </row>
    <row r="49" spans="1:6" s="23" customFormat="1" ht="19.5" customHeight="1" thickBot="1">
      <c r="A49" s="133" t="s">
        <v>6</v>
      </c>
      <c r="B49" s="134" t="s">
        <v>7</v>
      </c>
      <c r="C49" s="134" t="s">
        <v>8</v>
      </c>
      <c r="D49" s="134" t="s">
        <v>9</v>
      </c>
      <c r="E49" s="134" t="s">
        <v>63</v>
      </c>
      <c r="F49" s="134" t="s">
        <v>32</v>
      </c>
    </row>
    <row r="50" spans="1:6" s="5" customFormat="1" ht="19.5" customHeight="1" thickBot="1">
      <c r="A50" s="120" t="s">
        <v>10</v>
      </c>
      <c r="B50" s="121"/>
      <c r="C50" s="121"/>
      <c r="D50" s="121"/>
      <c r="E50" s="121"/>
      <c r="F50" s="121"/>
    </row>
    <row r="51" spans="1:6" s="5" customFormat="1" ht="19.5" customHeight="1">
      <c r="A51" s="161">
        <v>402085</v>
      </c>
      <c r="B51" s="51" t="s">
        <v>13</v>
      </c>
      <c r="C51" s="52" t="s">
        <v>14</v>
      </c>
      <c r="D51" s="53">
        <f>25.75*2</f>
        <v>51.5</v>
      </c>
      <c r="E51" s="53"/>
      <c r="F51" s="53">
        <f>D51*E51</f>
        <v>0</v>
      </c>
    </row>
    <row r="52" spans="1:6" s="5" customFormat="1" ht="19.5" customHeight="1">
      <c r="A52" s="162">
        <v>402096</v>
      </c>
      <c r="B52" s="54" t="s">
        <v>16</v>
      </c>
      <c r="C52" s="55" t="s">
        <v>12</v>
      </c>
      <c r="D52" s="56">
        <f>77.87*2</f>
        <v>155.74</v>
      </c>
      <c r="E52" s="56"/>
      <c r="F52" s="56">
        <f>D52*E52</f>
        <v>0</v>
      </c>
    </row>
    <row r="53" spans="1:6" s="5" customFormat="1" ht="19.5" customHeight="1" thickBot="1">
      <c r="A53" s="163">
        <v>402037</v>
      </c>
      <c r="B53" s="57" t="s">
        <v>37</v>
      </c>
      <c r="C53" s="58" t="s">
        <v>12</v>
      </c>
      <c r="D53" s="59">
        <f>9.63*2</f>
        <v>19.26</v>
      </c>
      <c r="E53" s="59"/>
      <c r="F53" s="59">
        <f>D53*E53</f>
        <v>0</v>
      </c>
    </row>
    <row r="54" spans="1:6" s="5" customFormat="1" ht="18.75" customHeight="1" thickBot="1">
      <c r="A54" s="38"/>
      <c r="B54" s="39"/>
      <c r="C54" s="44"/>
      <c r="D54" s="40"/>
      <c r="E54" s="171" t="s">
        <v>33</v>
      </c>
      <c r="F54" s="60">
        <f>SUM(F51:F53)</f>
        <v>0</v>
      </c>
    </row>
    <row r="55" spans="1:6" s="5" customFormat="1" ht="18" customHeight="1" thickBot="1">
      <c r="A55" s="20"/>
      <c r="B55" s="20"/>
      <c r="C55" s="20"/>
      <c r="D55" s="20"/>
      <c r="E55" s="4"/>
      <c r="F55" s="4"/>
    </row>
    <row r="56" spans="1:6" s="23" customFormat="1" ht="19.5" customHeight="1" thickBot="1">
      <c r="A56" s="135" t="s">
        <v>6</v>
      </c>
      <c r="B56" s="136" t="s">
        <v>7</v>
      </c>
      <c r="C56" s="136" t="s">
        <v>8</v>
      </c>
      <c r="D56" s="136" t="s">
        <v>9</v>
      </c>
      <c r="E56" s="136" t="s">
        <v>63</v>
      </c>
      <c r="F56" s="136" t="s">
        <v>32</v>
      </c>
    </row>
    <row r="57" spans="1:6" s="5" customFormat="1" ht="19.5" customHeight="1" thickBot="1">
      <c r="A57" s="122" t="s">
        <v>57</v>
      </c>
      <c r="B57" s="123"/>
      <c r="C57" s="123"/>
      <c r="D57" s="123"/>
      <c r="E57" s="123"/>
      <c r="F57" s="124"/>
    </row>
    <row r="58" spans="1:6" s="5" customFormat="1" ht="19.5" customHeight="1">
      <c r="A58" s="164">
        <v>403501</v>
      </c>
      <c r="B58" s="61" t="s">
        <v>47</v>
      </c>
      <c r="C58" s="62" t="s">
        <v>23</v>
      </c>
      <c r="D58" s="63">
        <v>239.1</v>
      </c>
      <c r="E58" s="63"/>
      <c r="F58" s="63">
        <f>D58*E58</f>
        <v>0</v>
      </c>
    </row>
    <row r="59" spans="1:6" s="5" customFormat="1" ht="19.5" customHeight="1">
      <c r="A59" s="165">
        <v>403502</v>
      </c>
      <c r="B59" s="64" t="s">
        <v>48</v>
      </c>
      <c r="C59" s="65" t="s">
        <v>23</v>
      </c>
      <c r="D59" s="66">
        <v>120</v>
      </c>
      <c r="E59" s="66"/>
      <c r="F59" s="66">
        <f>D59*E59</f>
        <v>0</v>
      </c>
    </row>
    <row r="60" spans="1:6" s="5" customFormat="1" ht="19.5" customHeight="1">
      <c r="A60" s="165">
        <v>403503</v>
      </c>
      <c r="B60" s="64" t="s">
        <v>49</v>
      </c>
      <c r="C60" s="65" t="s">
        <v>23</v>
      </c>
      <c r="D60" s="66">
        <v>230.4</v>
      </c>
      <c r="E60" s="66"/>
      <c r="F60" s="66">
        <f>D60*E60</f>
        <v>0</v>
      </c>
    </row>
    <row r="61" spans="1:6" s="5" customFormat="1" ht="19.5" customHeight="1">
      <c r="A61" s="165">
        <v>403504</v>
      </c>
      <c r="B61" s="64" t="s">
        <v>50</v>
      </c>
      <c r="C61" s="65" t="s">
        <v>23</v>
      </c>
      <c r="D61" s="66">
        <v>131.32</v>
      </c>
      <c r="E61" s="66"/>
      <c r="F61" s="66">
        <f>D61*E61</f>
        <v>0</v>
      </c>
    </row>
    <row r="62" spans="1:6" s="5" customFormat="1" ht="19.5" customHeight="1" thickBot="1">
      <c r="A62" s="163">
        <v>403505</v>
      </c>
      <c r="B62" s="57" t="s">
        <v>51</v>
      </c>
      <c r="C62" s="58" t="s">
        <v>23</v>
      </c>
      <c r="D62" s="59">
        <v>132.4</v>
      </c>
      <c r="E62" s="59"/>
      <c r="F62" s="59">
        <f>D62*E62</f>
        <v>0</v>
      </c>
    </row>
    <row r="63" spans="1:6" s="5" customFormat="1" ht="19.5" customHeight="1" thickBot="1">
      <c r="A63" s="38"/>
      <c r="B63" s="39"/>
      <c r="C63" s="38"/>
      <c r="D63" s="40"/>
      <c r="E63" s="171" t="s">
        <v>33</v>
      </c>
      <c r="F63" s="60">
        <f>SUM(F58:F62)</f>
        <v>0</v>
      </c>
    </row>
    <row r="64" spans="1:4" s="4" customFormat="1" ht="10.5" customHeight="1" thickBot="1">
      <c r="A64" s="17"/>
      <c r="B64" s="18"/>
      <c r="C64" s="17"/>
      <c r="D64" s="19"/>
    </row>
    <row r="65" spans="1:6" s="23" customFormat="1" ht="19.5" customHeight="1" thickBot="1">
      <c r="A65" s="136" t="s">
        <v>6</v>
      </c>
      <c r="B65" s="136" t="s">
        <v>7</v>
      </c>
      <c r="C65" s="136" t="s">
        <v>8</v>
      </c>
      <c r="D65" s="136" t="s">
        <v>9</v>
      </c>
      <c r="E65" s="136" t="s">
        <v>63</v>
      </c>
      <c r="F65" s="136" t="s">
        <v>32</v>
      </c>
    </row>
    <row r="66" spans="1:6" s="5" customFormat="1" ht="19.5" customHeight="1" thickBot="1">
      <c r="A66" s="125" t="s">
        <v>58</v>
      </c>
      <c r="B66" s="126"/>
      <c r="C66" s="126"/>
      <c r="D66" s="126"/>
      <c r="E66" s="126"/>
      <c r="F66" s="127"/>
    </row>
    <row r="67" spans="1:6" s="5" customFormat="1" ht="19.5" customHeight="1">
      <c r="A67" s="166">
        <v>403507</v>
      </c>
      <c r="B67" s="67" t="s">
        <v>52</v>
      </c>
      <c r="C67" s="68" t="s">
        <v>23</v>
      </c>
      <c r="D67" s="69">
        <v>59.9</v>
      </c>
      <c r="E67" s="69"/>
      <c r="F67" s="69">
        <f>D67*E67</f>
        <v>0</v>
      </c>
    </row>
    <row r="68" spans="1:6" s="5" customFormat="1" ht="19.5" customHeight="1" thickBot="1">
      <c r="A68" s="163">
        <v>403506</v>
      </c>
      <c r="B68" s="57" t="s">
        <v>53</v>
      </c>
      <c r="C68" s="58" t="s">
        <v>23</v>
      </c>
      <c r="D68" s="59">
        <v>38.18</v>
      </c>
      <c r="E68" s="59"/>
      <c r="F68" s="59">
        <f>D68*E68</f>
        <v>0</v>
      </c>
    </row>
    <row r="69" spans="1:6" s="5" customFormat="1" ht="19.5" customHeight="1" thickBot="1">
      <c r="A69" s="48"/>
      <c r="B69" s="48"/>
      <c r="C69" s="48"/>
      <c r="D69" s="48"/>
      <c r="E69" s="171" t="s">
        <v>33</v>
      </c>
      <c r="F69" s="60">
        <f>SUM(F67:F68)</f>
        <v>0</v>
      </c>
    </row>
    <row r="70" spans="1:6" s="4" customFormat="1" ht="18.75" customHeight="1" thickBot="1">
      <c r="A70" s="20"/>
      <c r="B70" s="20"/>
      <c r="C70" s="20"/>
      <c r="D70" s="20"/>
      <c r="E70" s="17"/>
      <c r="F70" s="24"/>
    </row>
    <row r="71" spans="1:6" s="23" customFormat="1" ht="19.5" customHeight="1" thickBot="1">
      <c r="A71" s="136" t="s">
        <v>6</v>
      </c>
      <c r="B71" s="136" t="s">
        <v>7</v>
      </c>
      <c r="C71" s="136" t="s">
        <v>8</v>
      </c>
      <c r="D71" s="136" t="s">
        <v>9</v>
      </c>
      <c r="E71" s="136" t="s">
        <v>63</v>
      </c>
      <c r="F71" s="136" t="s">
        <v>32</v>
      </c>
    </row>
    <row r="72" spans="1:6" s="5" customFormat="1" ht="19.5" customHeight="1" thickBot="1">
      <c r="A72" s="125" t="s">
        <v>59</v>
      </c>
      <c r="B72" s="126"/>
      <c r="C72" s="126"/>
      <c r="D72" s="126"/>
      <c r="E72" s="126"/>
      <c r="F72" s="127"/>
    </row>
    <row r="73" spans="1:6" s="5" customFormat="1" ht="19.5" customHeight="1">
      <c r="A73" s="164">
        <v>402623</v>
      </c>
      <c r="B73" s="61" t="s">
        <v>25</v>
      </c>
      <c r="C73" s="62" t="s">
        <v>26</v>
      </c>
      <c r="D73" s="63">
        <v>66</v>
      </c>
      <c r="E73" s="63"/>
      <c r="F73" s="63">
        <f>D73*E73</f>
        <v>0</v>
      </c>
    </row>
    <row r="74" spans="1:6" s="5" customFormat="1" ht="19.5" customHeight="1">
      <c r="A74" s="165">
        <v>402037</v>
      </c>
      <c r="B74" s="64" t="s">
        <v>54</v>
      </c>
      <c r="C74" s="65" t="s">
        <v>55</v>
      </c>
      <c r="D74" s="66">
        <v>19.26</v>
      </c>
      <c r="E74" s="66"/>
      <c r="F74" s="66">
        <f>D74*E74</f>
        <v>0</v>
      </c>
    </row>
    <row r="75" spans="1:6" s="5" customFormat="1" ht="19.5" customHeight="1">
      <c r="A75" s="165">
        <v>510573</v>
      </c>
      <c r="B75" s="64" t="s">
        <v>28</v>
      </c>
      <c r="C75" s="65" t="s">
        <v>23</v>
      </c>
      <c r="D75" s="66">
        <v>3.24</v>
      </c>
      <c r="E75" s="66"/>
      <c r="F75" s="66">
        <f>D75*E75</f>
        <v>0</v>
      </c>
    </row>
    <row r="76" spans="1:6" s="5" customFormat="1" ht="19.5" customHeight="1" thickBot="1">
      <c r="A76" s="163">
        <v>510575</v>
      </c>
      <c r="B76" s="57" t="s">
        <v>56</v>
      </c>
      <c r="C76" s="58" t="s">
        <v>23</v>
      </c>
      <c r="D76" s="59">
        <v>6</v>
      </c>
      <c r="E76" s="59"/>
      <c r="F76" s="59">
        <f>D76*E76</f>
        <v>0</v>
      </c>
    </row>
    <row r="77" spans="1:6" s="5" customFormat="1" ht="19.5" customHeight="1" thickBot="1">
      <c r="A77" s="48"/>
      <c r="B77" s="48"/>
      <c r="C77" s="48"/>
      <c r="D77" s="48"/>
      <c r="E77" s="171" t="s">
        <v>33</v>
      </c>
      <c r="F77" s="60">
        <f>SUM(F73:F76)</f>
        <v>0</v>
      </c>
    </row>
    <row r="78" spans="1:6" s="4" customFormat="1" ht="10.5" customHeight="1">
      <c r="A78" s="20"/>
      <c r="B78" s="20"/>
      <c r="C78" s="20"/>
      <c r="D78" s="20"/>
      <c r="E78" s="17"/>
      <c r="F78" s="24"/>
    </row>
    <row r="79" spans="1:6" s="5" customFormat="1" ht="19.5" customHeight="1" thickBot="1">
      <c r="A79" s="20"/>
      <c r="B79" s="4"/>
      <c r="C79" s="17"/>
      <c r="D79" s="20"/>
      <c r="E79" s="109" t="s">
        <v>32</v>
      </c>
      <c r="F79" s="110"/>
    </row>
    <row r="80" spans="1:6" s="5" customFormat="1" ht="19.5" customHeight="1" thickBot="1">
      <c r="A80" s="20"/>
      <c r="B80" s="20"/>
      <c r="C80" s="20"/>
      <c r="D80" s="20"/>
      <c r="E80" s="111">
        <f>F69+F63+F54+F47+F38+F32</f>
        <v>0</v>
      </c>
      <c r="F80" s="112"/>
    </row>
    <row r="81" spans="1:6" ht="13.5" thickBot="1">
      <c r="A81" s="21"/>
      <c r="B81" s="21"/>
      <c r="C81" s="21"/>
      <c r="D81" s="22"/>
      <c r="E81" s="21"/>
      <c r="F81" s="21"/>
    </row>
    <row r="82" spans="1:6" s="5" customFormat="1" ht="19.5" customHeight="1">
      <c r="A82" s="96" t="s">
        <v>38</v>
      </c>
      <c r="B82" s="97"/>
      <c r="C82" s="96" t="s">
        <v>39</v>
      </c>
      <c r="D82" s="102"/>
      <c r="E82" s="103"/>
      <c r="F82" s="104"/>
    </row>
    <row r="83" spans="1:6" s="5" customFormat="1" ht="19.5" customHeight="1">
      <c r="A83" s="98"/>
      <c r="B83" s="99"/>
      <c r="C83" s="98"/>
      <c r="D83" s="105"/>
      <c r="E83" s="105"/>
      <c r="F83" s="106"/>
    </row>
    <row r="84" spans="1:6" s="5" customFormat="1" ht="19.5" customHeight="1">
      <c r="A84" s="98"/>
      <c r="B84" s="99"/>
      <c r="C84" s="98"/>
      <c r="D84" s="105"/>
      <c r="E84" s="105"/>
      <c r="F84" s="106"/>
    </row>
    <row r="85" spans="1:6" s="5" customFormat="1" ht="19.5" customHeight="1">
      <c r="A85" s="98"/>
      <c r="B85" s="99"/>
      <c r="C85" s="98"/>
      <c r="D85" s="105"/>
      <c r="E85" s="105"/>
      <c r="F85" s="106"/>
    </row>
    <row r="86" spans="1:6" s="5" customFormat="1" ht="19.5" customHeight="1">
      <c r="A86" s="98"/>
      <c r="B86" s="99"/>
      <c r="C86" s="98"/>
      <c r="D86" s="105"/>
      <c r="E86" s="105"/>
      <c r="F86" s="106"/>
    </row>
    <row r="87" spans="1:6" s="5" customFormat="1" ht="19.5" customHeight="1" thickBot="1">
      <c r="A87" s="100"/>
      <c r="B87" s="101"/>
      <c r="C87" s="100"/>
      <c r="D87" s="107"/>
      <c r="E87" s="107"/>
      <c r="F87" s="108"/>
    </row>
    <row r="88" s="5" customFormat="1" ht="19.5" customHeight="1"/>
    <row r="89" s="5" customFormat="1" ht="19.5" customHeight="1"/>
    <row r="90" s="5" customFormat="1" ht="19.5" customHeight="1"/>
  </sheetData>
  <sheetProtection/>
  <mergeCells count="20">
    <mergeCell ref="A83:B87"/>
    <mergeCell ref="C83:F87"/>
    <mergeCell ref="A66:F66"/>
    <mergeCell ref="A72:F72"/>
    <mergeCell ref="E79:F79"/>
    <mergeCell ref="E80:F80"/>
    <mergeCell ref="A82:B82"/>
    <mergeCell ref="C82:F82"/>
    <mergeCell ref="C17:F17"/>
    <mergeCell ref="C19:F19"/>
    <mergeCell ref="C20:F20"/>
    <mergeCell ref="B21:F21"/>
    <mergeCell ref="A24:F24"/>
    <mergeCell ref="A57:F57"/>
    <mergeCell ref="B2:F7"/>
    <mergeCell ref="B9:C9"/>
    <mergeCell ref="B11:C11"/>
    <mergeCell ref="B13:F13"/>
    <mergeCell ref="B15:F15"/>
    <mergeCell ref="B16:F16"/>
  </mergeCells>
  <printOptions horizontalCentered="1" verticalCentered="1"/>
  <pageMargins left="0.2755905511811024" right="0.2362204724409449" top="0.6299212598425197" bottom="0.1968503937007874" header="0.4724409448818898" footer="0.1968503937007874"/>
  <pageSetup horizontalDpi="600" verticalDpi="600" orientation="portrait" paperSize="9" scale="50" r:id="rId4"/>
  <rowBreaks count="1" manualBreakCount="1">
    <brk id="87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PLASSE</dc:creator>
  <cp:keywords/>
  <dc:description/>
  <cp:lastModifiedBy>Kevin PONCHON</cp:lastModifiedBy>
  <cp:lastPrinted>2018-07-26T10:09:05Z</cp:lastPrinted>
  <dcterms:created xsi:type="dcterms:W3CDTF">2003-10-01T14:29:06Z</dcterms:created>
  <dcterms:modified xsi:type="dcterms:W3CDTF">2018-07-26T12:30:01Z</dcterms:modified>
  <cp:category/>
  <cp:version/>
  <cp:contentType/>
  <cp:contentStatus/>
</cp:coreProperties>
</file>